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2" windowWidth="14916" windowHeight="6600" tabRatio="540"/>
  </bookViews>
  <sheets>
    <sheet name="2021" sheetId="4" r:id="rId1"/>
  </sheets>
  <definedNames>
    <definedName name="_xlnm.Print_Area" localSheetId="0">'2021'!$A$1:$AS$63</definedName>
  </definedNames>
  <calcPr calcId="125725"/>
</workbook>
</file>

<file path=xl/calcChain.xml><?xml version="1.0" encoding="utf-8"?>
<calcChain xmlns="http://schemas.openxmlformats.org/spreadsheetml/2006/main">
  <c r="F79" i="4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Y63"/>
  <c r="F17"/>
  <c r="Z79" l="1"/>
  <c r="X63"/>
  <c r="Z63"/>
  <c r="H62" l="1"/>
  <c r="H58"/>
  <c r="H44"/>
  <c r="H40"/>
  <c r="H39"/>
  <c r="H48"/>
  <c r="H21"/>
  <c r="H20"/>
  <c r="U63"/>
  <c r="S63"/>
  <c r="N63"/>
  <c r="O63"/>
  <c r="AI63" l="1"/>
  <c r="AI79"/>
  <c r="AA79"/>
  <c r="F63"/>
  <c r="G63"/>
  <c r="H63"/>
  <c r="I63"/>
  <c r="J63"/>
  <c r="K63"/>
  <c r="L63"/>
  <c r="M63"/>
  <c r="P63"/>
  <c r="Q63"/>
  <c r="R63"/>
  <c r="V63"/>
  <c r="W63"/>
  <c r="AA63"/>
  <c r="AB79" l="1"/>
  <c r="AP79" l="1"/>
  <c r="AS79"/>
  <c r="AP29"/>
  <c r="AP45"/>
  <c r="AP6"/>
  <c r="AS63"/>
  <c r="AP48"/>
  <c r="AO79" l="1"/>
  <c r="AQ79"/>
  <c r="AP63"/>
  <c r="AQ63"/>
  <c r="AN79" l="1"/>
  <c r="AR79"/>
  <c r="AO63"/>
  <c r="AD79" l="1"/>
  <c r="AE79"/>
  <c r="AF79"/>
  <c r="AG79"/>
  <c r="AH79"/>
  <c r="AJ79"/>
  <c r="AL79"/>
  <c r="B63"/>
  <c r="B79"/>
  <c r="AK79" l="1"/>
  <c r="AM79" l="1"/>
  <c r="AD63" l="1"/>
  <c r="AF63"/>
  <c r="AG63"/>
  <c r="AH63"/>
  <c r="AJ63"/>
  <c r="AB63" l="1"/>
  <c r="AE63"/>
  <c r="AL63"/>
  <c r="AN63" l="1"/>
  <c r="AK63" l="1"/>
  <c r="AM63" l="1"/>
  <c r="AR63" l="1"/>
</calcChain>
</file>

<file path=xl/sharedStrings.xml><?xml version="1.0" encoding="utf-8"?>
<sst xmlns="http://schemas.openxmlformats.org/spreadsheetml/2006/main" count="137" uniqueCount="121">
  <si>
    <t>Дом</t>
  </si>
  <si>
    <t>Мира,д.48/1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</si>
  <si>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</si>
  <si>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</si>
  <si>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</si>
  <si>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</si>
  <si>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</si>
  <si>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</si>
  <si>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</si>
  <si>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</si>
  <si>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</si>
  <si>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</si>
  <si>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</si>
  <si>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</si>
  <si>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</si>
  <si>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</si>
  <si>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</si>
  <si>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</si>
  <si>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</si>
  <si>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</si>
  <si>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</si>
  <si>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</si>
  <si>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</si>
  <si>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</si>
  <si>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</si>
  <si>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</si>
  <si>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</si>
  <si>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</si>
  <si>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</si>
  <si>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</si>
  <si>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</si>
  <si>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</si>
  <si>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</si>
  <si>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</si>
  <si>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</si>
  <si>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</si>
  <si>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</si>
  <si>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</si>
  <si>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</si>
  <si>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</si>
  <si>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</si>
  <si>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</si>
  <si>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</si>
  <si>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</si>
  <si>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</si>
  <si>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</si>
  <si>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</si>
  <si>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</si>
  <si>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</si>
  <si>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</si>
  <si>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</si>
  <si>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</si>
  <si>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</si>
  <si>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</si>
  <si>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</si>
  <si>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</si>
  <si>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</si>
  <si>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</si>
  <si>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</si>
  <si>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</si>
  <si>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>ИТОГО</t>
  </si>
  <si>
    <t xml:space="preserve">кв. м </t>
  </si>
  <si>
    <t>Уборка придомовой территории</t>
  </si>
  <si>
    <t>Ремонт швов</t>
  </si>
  <si>
    <t>Ремонт подъездов</t>
  </si>
  <si>
    <t>Ремонт ступеней</t>
  </si>
  <si>
    <t>Обслуживние лифта</t>
  </si>
  <si>
    <t>Расходы на управление</t>
  </si>
  <si>
    <t>сумма</t>
  </si>
  <si>
    <t>кв.м</t>
  </si>
  <si>
    <t>Сумма (работа)</t>
  </si>
  <si>
    <t>Сумма</t>
  </si>
  <si>
    <t>шт</t>
  </si>
  <si>
    <t>ул.Есенина,д.7в</t>
  </si>
  <si>
    <t>Опиловка деревьев</t>
  </si>
  <si>
    <t>Получено целевых взносов (стр 13 форма 2.8)</t>
  </si>
  <si>
    <t>Ресурсы по МКД(электроэнергия)</t>
  </si>
  <si>
    <t>Техобслуживание ОДПУ</t>
  </si>
  <si>
    <t>Ремонт кровли</t>
  </si>
  <si>
    <t>Ресурсы по МКД(х/в вода)</t>
  </si>
  <si>
    <t>Комсомольская д.2</t>
  </si>
  <si>
    <t>Комсомольская д.2а</t>
  </si>
  <si>
    <t>Комсомольская д.4</t>
  </si>
  <si>
    <t>Комсомольская д.6</t>
  </si>
  <si>
    <t>Чапаева д.2</t>
  </si>
  <si>
    <t>Чапаева д.6</t>
  </si>
  <si>
    <t>Чапаева д.8</t>
  </si>
  <si>
    <t>Чапаева д.10</t>
  </si>
  <si>
    <t>Чапаева д.12</t>
  </si>
  <si>
    <t>Чапаева д.12а</t>
  </si>
  <si>
    <t>Школьная д.8</t>
  </si>
  <si>
    <t>Школьная д.8а</t>
  </si>
  <si>
    <t>Школьная д.8б</t>
  </si>
  <si>
    <t>Школьная д.10</t>
  </si>
  <si>
    <t>Ресурсы по МКД(ГВС)</t>
  </si>
  <si>
    <t>Ремонт цоколя</t>
  </si>
  <si>
    <t>Уборка лестничных клеток</t>
  </si>
  <si>
    <t>Юридические услуги</t>
  </si>
  <si>
    <t>пог.м</t>
  </si>
  <si>
    <t>Покраска газовых труб</t>
  </si>
  <si>
    <t>Итого услуги Расчетного центра</t>
  </si>
  <si>
    <t xml:space="preserve">Ремонт мусоропровода </t>
  </si>
  <si>
    <t>Установка слуховых решеток</t>
  </si>
  <si>
    <t>Замена стеклопакета</t>
  </si>
  <si>
    <t>Установка дверей/ремонт входной группы</t>
  </si>
  <si>
    <t>Монтаж изделий ПВХ</t>
  </si>
  <si>
    <t>ед.</t>
  </si>
  <si>
    <t>м2</t>
  </si>
  <si>
    <t>Ремонт балконных плит</t>
  </si>
  <si>
    <t>ед</t>
  </si>
  <si>
    <t>Ремонт подъездных козырьков</t>
  </si>
  <si>
    <t>Итого стоимость работы по содержания и ремонту ВДО, вход.в общее имущество дома</t>
  </si>
  <si>
    <t>Итого стоимость работ по содержанию земельного учатска</t>
  </si>
  <si>
    <t>Итого стоимость работ по ремонту конструктивных элементов зданий</t>
  </si>
  <si>
    <t>Итого стоимость работы по аварийно-сервисному обслуживанию</t>
  </si>
  <si>
    <t>Услуги по дератизации, дезинфекции, дезинсекции</t>
  </si>
  <si>
    <t>Перерасчет</t>
  </si>
  <si>
    <t xml:space="preserve">Начислено по статьям  содержание жилья, лифт за 2021г. </t>
  </si>
  <si>
    <t>Оплачено  за 2021г.</t>
  </si>
  <si>
    <t xml:space="preserve">Сальдо на 01.01.2022г. </t>
  </si>
  <si>
    <t>Сальдо на 01.01.2021г.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</si>
</sst>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color rgb="FFFF0000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2" xfId="0" applyFill="1" applyBorder="1"/>
    <xf numFmtId="0" fontId="0" fillId="0" borderId="0" xfId="0" applyBorder="1"/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ill="1"/>
    <xf numFmtId="0" fontId="0" fillId="0" borderId="1" xfId="0" applyBorder="1" applyAlignment="1">
      <alignment vertical="justify"/>
    </xf>
    <xf numFmtId="4" fontId="3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4" fontId="0" fillId="0" borderId="0" xfId="0" applyNumberFormat="1" applyFill="1"/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/>
    <xf numFmtId="0" fontId="0" fillId="3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justify"/>
    </xf>
    <xf numFmtId="0" fontId="0" fillId="0" borderId="1" xfId="0" applyFill="1" applyBorder="1" applyAlignment="1">
      <alignment horizontal="center" vertical="justify"/>
    </xf>
    <xf numFmtId="0" fontId="0" fillId="3" borderId="1" xfId="0" applyFill="1" applyBorder="1" applyAlignment="1">
      <alignment horizontal="center" vertical="center" wrapText="1"/>
    </xf>
    <xf numFmtId="2" fontId="0" fillId="3" borderId="7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4" fontId="0" fillId="3" borderId="4" xfId="0" applyNumberFormat="1" applyFont="1" applyFill="1" applyBorder="1" applyAlignment="1">
      <alignment horizontal="center" vertical="center"/>
    </xf>
    <xf numFmtId="4" fontId="5" fillId="3" borderId="4" xfId="1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textRotation="90" wrapText="1"/>
    </xf>
    <xf numFmtId="0" fontId="0" fillId="3" borderId="3" xfId="0" applyFill="1" applyBorder="1" applyAlignment="1">
      <alignment horizontal="center" vertical="center" textRotation="90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 vertical="center" textRotation="90"/>
    </xf>
    <xf numFmtId="2" fontId="0" fillId="3" borderId="3" xfId="0" applyNumberFormat="1" applyFill="1" applyBorder="1" applyAlignment="1">
      <alignment horizontal="center" vertical="center" textRotation="90"/>
    </xf>
    <xf numFmtId="2" fontId="0" fillId="3" borderId="6" xfId="0" applyNumberFormat="1" applyFill="1" applyBorder="1" applyAlignment="1">
      <alignment horizontal="center" vertical="center" textRotation="90" wrapText="1"/>
    </xf>
    <xf numFmtId="2" fontId="0" fillId="3" borderId="3" xfId="0" applyNumberFormat="1" applyFill="1" applyBorder="1" applyAlignment="1">
      <alignment horizontal="center" vertical="center" textRotation="90" wrapText="1"/>
    </xf>
    <xf numFmtId="0" fontId="0" fillId="3" borderId="6" xfId="0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/>
    </xf>
    <xf numFmtId="2" fontId="0" fillId="3" borderId="9" xfId="0" applyNumberFormat="1" applyFill="1" applyBorder="1" applyAlignment="1">
      <alignment horizontal="center" vertical="center" textRotation="90"/>
    </xf>
    <xf numFmtId="2" fontId="0" fillId="3" borderId="8" xfId="0" applyNumberFormat="1" applyFill="1" applyBorder="1" applyAlignment="1">
      <alignment horizontal="center" vertical="center" textRotation="90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ЖЭСК II 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V907"/>
  <sheetViews>
    <sheetView tabSelected="1" zoomScaleSheetLayoutView="100" workbookViewId="0">
      <pane xSplit="2" ySplit="2" topLeftCell="AI3" activePane="bottomRight" state="frozen"/>
      <selection pane="topRight" activeCell="C1" sqref="C1"/>
      <selection pane="bottomLeft" activeCell="A4" sqref="A4"/>
      <selection pane="bottomRight" activeCell="C1" sqref="C1:C2"/>
    </sheetView>
  </sheetViews>
  <sheetFormatPr defaultRowHeight="13.2"/>
  <cols>
    <col min="1" max="1" width="23" bestFit="1" customWidth="1"/>
    <col min="2" max="2" width="10.6640625" style="9" customWidth="1"/>
    <col min="3" max="3" width="15" style="18" customWidth="1"/>
    <col min="4" max="4" width="12.33203125" style="16" customWidth="1"/>
    <col min="5" max="5" width="13.109375" style="17" customWidth="1"/>
    <col min="6" max="6" width="8.6640625" style="16" customWidth="1"/>
    <col min="7" max="7" width="12.33203125" style="17" customWidth="1"/>
    <col min="8" max="8" width="8.6640625" style="17" customWidth="1"/>
    <col min="9" max="9" width="10.6640625" style="17" customWidth="1"/>
    <col min="10" max="10" width="6.109375" style="17" customWidth="1"/>
    <col min="11" max="11" width="10.6640625" style="17" customWidth="1"/>
    <col min="12" max="12" width="5.5546875" style="17" customWidth="1"/>
    <col min="13" max="13" width="9.6640625" style="17" customWidth="1"/>
    <col min="14" max="14" width="9.33203125" style="17" customWidth="1"/>
    <col min="15" max="15" width="11.33203125" style="17" customWidth="1"/>
    <col min="16" max="16" width="7.109375" style="17" customWidth="1"/>
    <col min="17" max="17" width="10.6640625" style="17" customWidth="1"/>
    <col min="18" max="18" width="9.5546875" style="17" customWidth="1"/>
    <col min="19" max="20" width="8.6640625" style="17" customWidth="1"/>
    <col min="21" max="21" width="10.6640625" style="17" customWidth="1"/>
    <col min="22" max="25" width="9.5546875" style="17" customWidth="1"/>
    <col min="26" max="26" width="9.6640625" style="17" customWidth="1"/>
    <col min="27" max="27" width="13.5546875" style="17" customWidth="1"/>
    <col min="28" max="28" width="12.88671875" style="17" customWidth="1"/>
    <col min="29" max="29" width="15.109375" style="17" customWidth="1"/>
    <col min="30" max="30" width="11.88671875" style="17" customWidth="1"/>
    <col min="31" max="31" width="13.6640625" style="17" customWidth="1"/>
    <col min="32" max="32" width="11.109375" style="17" customWidth="1"/>
    <col min="33" max="33" width="13" style="17" customWidth="1"/>
    <col min="34" max="34" width="12.88671875" style="17" customWidth="1"/>
    <col min="35" max="35" width="11.109375" style="17" customWidth="1"/>
    <col min="36" max="36" width="13.109375" style="17" customWidth="1"/>
    <col min="37" max="38" width="11.88671875" style="18" customWidth="1"/>
    <col min="39" max="39" width="14" style="17" customWidth="1"/>
    <col min="40" max="40" width="15.109375" style="17" bestFit="1" customWidth="1"/>
    <col min="41" max="41" width="11.44140625" style="17" customWidth="1"/>
    <col min="42" max="42" width="11.5546875" style="17" customWidth="1"/>
    <col min="43" max="43" width="15.109375" style="17" bestFit="1" customWidth="1"/>
    <col min="44" max="44" width="13.5546875" style="17" customWidth="1"/>
    <col min="45" max="45" width="13.33203125" style="17" customWidth="1"/>
    <col min="46" max="46" width="11.6640625" bestFit="1" customWidth="1"/>
    <col min="48" max="48" width="10.109375" bestFit="1" customWidth="1"/>
  </cols>
  <sheetData>
    <row r="1" spans="1:46" ht="89.4" customHeight="1">
      <c r="A1" s="72" t="s">
        <v>0</v>
      </c>
      <c r="B1" s="74" t="s">
        <v>61</v>
      </c>
      <c r="C1" s="75" t="s">
        <v>111</v>
      </c>
      <c r="D1" s="60" t="s">
        <v>114</v>
      </c>
      <c r="E1" s="60" t="s">
        <v>113</v>
      </c>
      <c r="F1" s="67" t="s">
        <v>78</v>
      </c>
      <c r="G1" s="68"/>
      <c r="H1" s="71" t="s">
        <v>63</v>
      </c>
      <c r="I1" s="76"/>
      <c r="J1" s="67" t="s">
        <v>64</v>
      </c>
      <c r="K1" s="68"/>
      <c r="L1" s="67" t="s">
        <v>104</v>
      </c>
      <c r="M1" s="77"/>
      <c r="N1" s="67" t="s">
        <v>101</v>
      </c>
      <c r="O1" s="68"/>
      <c r="P1" s="67" t="s">
        <v>102</v>
      </c>
      <c r="Q1" s="68"/>
      <c r="R1" s="67" t="s">
        <v>103</v>
      </c>
      <c r="S1" s="68"/>
      <c r="T1" s="67" t="s">
        <v>105</v>
      </c>
      <c r="U1" s="68"/>
      <c r="V1" s="35" t="s">
        <v>65</v>
      </c>
      <c r="W1" s="35" t="s">
        <v>99</v>
      </c>
      <c r="X1" s="35" t="s">
        <v>95</v>
      </c>
      <c r="Y1" s="35" t="s">
        <v>110</v>
      </c>
      <c r="Z1" s="35" t="s">
        <v>108</v>
      </c>
      <c r="AA1" s="70" t="s">
        <v>62</v>
      </c>
      <c r="AB1" s="54" t="s">
        <v>96</v>
      </c>
      <c r="AC1" s="60" t="s">
        <v>112</v>
      </c>
      <c r="AD1" s="69" t="s">
        <v>74</v>
      </c>
      <c r="AE1" s="56" t="s">
        <v>115</v>
      </c>
      <c r="AF1" s="70" t="s">
        <v>66</v>
      </c>
      <c r="AG1" s="62" t="s">
        <v>77</v>
      </c>
      <c r="AH1" s="62" t="s">
        <v>94</v>
      </c>
      <c r="AI1" s="62" t="s">
        <v>79</v>
      </c>
      <c r="AJ1" s="62" t="s">
        <v>76</v>
      </c>
      <c r="AK1" s="65" t="s">
        <v>100</v>
      </c>
      <c r="AL1" s="58" t="s">
        <v>97</v>
      </c>
      <c r="AM1" s="62" t="s">
        <v>67</v>
      </c>
      <c r="AN1" s="35" t="s">
        <v>117</v>
      </c>
      <c r="AO1" s="38" t="s">
        <v>116</v>
      </c>
      <c r="AP1" s="56" t="s">
        <v>75</v>
      </c>
      <c r="AQ1" s="39" t="s">
        <v>118</v>
      </c>
      <c r="AR1" s="67" t="s">
        <v>119</v>
      </c>
      <c r="AS1" s="71" t="s">
        <v>120</v>
      </c>
      <c r="AT1" s="5"/>
    </row>
    <row r="2" spans="1:46" ht="105" customHeight="1">
      <c r="A2" s="73"/>
      <c r="B2" s="74"/>
      <c r="C2" s="75"/>
      <c r="D2" s="61"/>
      <c r="E2" s="61"/>
      <c r="F2" s="40" t="s">
        <v>69</v>
      </c>
      <c r="G2" s="38" t="s">
        <v>70</v>
      </c>
      <c r="H2" s="41" t="s">
        <v>98</v>
      </c>
      <c r="I2" s="41" t="s">
        <v>71</v>
      </c>
      <c r="J2" s="41" t="s">
        <v>72</v>
      </c>
      <c r="K2" s="38" t="s">
        <v>70</v>
      </c>
      <c r="L2" s="42" t="s">
        <v>72</v>
      </c>
      <c r="M2" s="42" t="s">
        <v>68</v>
      </c>
      <c r="N2" s="42" t="s">
        <v>72</v>
      </c>
      <c r="O2" s="42" t="s">
        <v>68</v>
      </c>
      <c r="P2" s="42" t="s">
        <v>72</v>
      </c>
      <c r="Q2" s="38" t="s">
        <v>70</v>
      </c>
      <c r="R2" s="42" t="s">
        <v>72</v>
      </c>
      <c r="S2" s="41" t="s">
        <v>71</v>
      </c>
      <c r="T2" s="42" t="s">
        <v>72</v>
      </c>
      <c r="U2" s="41" t="s">
        <v>71</v>
      </c>
      <c r="V2" s="42" t="s">
        <v>106</v>
      </c>
      <c r="W2" s="42" t="s">
        <v>98</v>
      </c>
      <c r="X2" s="42" t="s">
        <v>107</v>
      </c>
      <c r="Y2" s="42" t="s">
        <v>109</v>
      </c>
      <c r="Z2" s="42" t="s">
        <v>106</v>
      </c>
      <c r="AA2" s="63"/>
      <c r="AB2" s="55"/>
      <c r="AC2" s="61"/>
      <c r="AD2" s="55"/>
      <c r="AE2" s="57"/>
      <c r="AF2" s="64"/>
      <c r="AG2" s="64"/>
      <c r="AH2" s="64"/>
      <c r="AI2" s="63"/>
      <c r="AJ2" s="63"/>
      <c r="AK2" s="66"/>
      <c r="AL2" s="59"/>
      <c r="AM2" s="63"/>
      <c r="AN2" s="41" t="s">
        <v>60</v>
      </c>
      <c r="AO2" s="38" t="s">
        <v>60</v>
      </c>
      <c r="AP2" s="57"/>
      <c r="AQ2" s="41" t="s">
        <v>60</v>
      </c>
      <c r="AR2" s="67"/>
      <c r="AS2" s="71"/>
      <c r="AT2" s="5"/>
    </row>
    <row r="3" spans="1:46">
      <c r="A3" s="1" t="s">
        <v>2</v>
      </c>
      <c r="B3" s="24">
        <v>2387.8000000000002</v>
      </c>
      <c r="C3" s="14">
        <v>71137.228718126265</v>
      </c>
      <c r="D3" s="25">
        <v>42055.75266804071</v>
      </c>
      <c r="E3" s="14">
        <v>15681.219112718069</v>
      </c>
      <c r="F3" s="43"/>
      <c r="G3" s="14"/>
      <c r="H3" s="44"/>
      <c r="I3" s="14"/>
      <c r="J3" s="44"/>
      <c r="K3" s="14"/>
      <c r="L3" s="14"/>
      <c r="M3" s="14"/>
      <c r="N3" s="14"/>
      <c r="O3" s="14"/>
      <c r="P3" s="44"/>
      <c r="Q3" s="44"/>
      <c r="R3" s="14"/>
      <c r="S3" s="14"/>
      <c r="T3" s="14"/>
      <c r="U3" s="14"/>
      <c r="V3" s="14"/>
      <c r="W3" s="14">
        <v>14</v>
      </c>
      <c r="X3" s="14"/>
      <c r="Y3" s="14"/>
      <c r="Z3" s="14"/>
      <c r="AA3" s="14">
        <v>75876.09</v>
      </c>
      <c r="AB3" s="14">
        <v>47557.01</v>
      </c>
      <c r="AC3" s="14">
        <v>25039.23852547181</v>
      </c>
      <c r="AD3" s="14"/>
      <c r="AE3" s="14">
        <v>10824</v>
      </c>
      <c r="AF3" s="45">
        <v>199923.93</v>
      </c>
      <c r="AG3" s="46"/>
      <c r="AH3" s="46">
        <v>8031.39</v>
      </c>
      <c r="AI3" s="46">
        <v>1977.69</v>
      </c>
      <c r="AJ3" s="46">
        <v>38468.410000000003</v>
      </c>
      <c r="AK3" s="14">
        <v>12537.307863466554</v>
      </c>
      <c r="AL3" s="14">
        <v>2340.79</v>
      </c>
      <c r="AM3" s="14">
        <v>87230.095303256385</v>
      </c>
      <c r="AN3" s="15">
        <v>630787.97</v>
      </c>
      <c r="AO3" s="15"/>
      <c r="AP3" s="15"/>
      <c r="AQ3" s="15">
        <v>628516.51</v>
      </c>
      <c r="AR3" s="15">
        <v>17624.620000000228</v>
      </c>
      <c r="AS3" s="15">
        <v>15353.160000000265</v>
      </c>
      <c r="AT3" s="6"/>
    </row>
    <row r="4" spans="1:46">
      <c r="A4" s="1" t="s">
        <v>58</v>
      </c>
      <c r="B4" s="26">
        <v>2147.3000000000002</v>
      </c>
      <c r="C4" s="14">
        <v>57156.035658360219</v>
      </c>
      <c r="D4" s="25">
        <v>39247.048864152282</v>
      </c>
      <c r="E4" s="14">
        <v>3960</v>
      </c>
      <c r="F4" s="43"/>
      <c r="G4" s="14"/>
      <c r="H4" s="44">
        <v>35</v>
      </c>
      <c r="I4" s="14"/>
      <c r="J4" s="44"/>
      <c r="K4" s="14"/>
      <c r="L4" s="14"/>
      <c r="M4" s="14"/>
      <c r="N4" s="14"/>
      <c r="O4" s="14"/>
      <c r="P4" s="44"/>
      <c r="Q4" s="44"/>
      <c r="R4" s="14"/>
      <c r="S4" s="14"/>
      <c r="T4" s="14"/>
      <c r="U4" s="14"/>
      <c r="V4" s="14"/>
      <c r="W4" s="14">
        <v>16</v>
      </c>
      <c r="X4" s="14"/>
      <c r="Y4" s="14"/>
      <c r="Z4" s="14"/>
      <c r="AA4" s="14">
        <v>66407.23</v>
      </c>
      <c r="AB4" s="14">
        <v>35903.81</v>
      </c>
      <c r="AC4" s="14">
        <v>22564.92083925187</v>
      </c>
      <c r="AD4" s="14"/>
      <c r="AE4" s="14">
        <v>10346.4</v>
      </c>
      <c r="AF4" s="45">
        <v>175336.56</v>
      </c>
      <c r="AG4" s="46"/>
      <c r="AH4" s="46">
        <v>9103.02</v>
      </c>
      <c r="AI4" s="46">
        <v>2167.3200000000002</v>
      </c>
      <c r="AJ4" s="46">
        <v>44225.54</v>
      </c>
      <c r="AK4" s="14">
        <v>11344.327704674484</v>
      </c>
      <c r="AL4" s="14">
        <v>4768.75</v>
      </c>
      <c r="AM4" s="14">
        <v>78444.251463557433</v>
      </c>
      <c r="AN4" s="15">
        <v>555701.61</v>
      </c>
      <c r="AO4" s="15"/>
      <c r="AP4" s="15"/>
      <c r="AQ4" s="15">
        <v>520364</v>
      </c>
      <c r="AR4" s="15">
        <v>173235.79000000004</v>
      </c>
      <c r="AS4" s="15">
        <v>137898.18000000005</v>
      </c>
      <c r="AT4" s="6"/>
    </row>
    <row r="5" spans="1:46">
      <c r="A5" s="1" t="s">
        <v>3</v>
      </c>
      <c r="B5" s="26">
        <v>2554.1</v>
      </c>
      <c r="C5" s="14">
        <v>63811.856692924986</v>
      </c>
      <c r="D5" s="25">
        <v>44984.754958305872</v>
      </c>
      <c r="E5" s="14">
        <v>72004.839264679002</v>
      </c>
      <c r="F5" s="43">
        <v>350</v>
      </c>
      <c r="G5" s="14">
        <v>123488.04</v>
      </c>
      <c r="H5" s="44">
        <v>257</v>
      </c>
      <c r="I5" s="14">
        <v>131800</v>
      </c>
      <c r="J5" s="44"/>
      <c r="K5" s="14"/>
      <c r="L5" s="14"/>
      <c r="M5" s="14"/>
      <c r="N5" s="14"/>
      <c r="O5" s="14"/>
      <c r="P5" s="44"/>
      <c r="Q5" s="44"/>
      <c r="R5" s="14"/>
      <c r="S5" s="14"/>
      <c r="T5" s="14"/>
      <c r="U5" s="14"/>
      <c r="V5" s="14"/>
      <c r="W5" s="14"/>
      <c r="X5" s="14"/>
      <c r="Y5" s="14"/>
      <c r="Z5" s="14"/>
      <c r="AA5" s="14">
        <v>72254.350000000006</v>
      </c>
      <c r="AB5" s="14">
        <v>41433.599999999999</v>
      </c>
      <c r="AC5" s="14">
        <v>25892.895856458312</v>
      </c>
      <c r="AD5" s="14"/>
      <c r="AE5" s="14">
        <v>10344</v>
      </c>
      <c r="AF5" s="45">
        <v>190383.84</v>
      </c>
      <c r="AG5" s="46"/>
      <c r="AH5" s="46">
        <v>9413.4</v>
      </c>
      <c r="AI5" s="46">
        <v>2235.7800000000002</v>
      </c>
      <c r="AJ5" s="46">
        <v>32173.78</v>
      </c>
      <c r="AK5" s="14">
        <v>12893.977420252922</v>
      </c>
      <c r="AL5" s="14">
        <v>6528.4</v>
      </c>
      <c r="AM5" s="14">
        <v>93305.296261850701</v>
      </c>
      <c r="AN5" s="15">
        <v>643696.24</v>
      </c>
      <c r="AO5" s="15"/>
      <c r="AP5" s="15"/>
      <c r="AQ5" s="15">
        <v>623048.43999999994</v>
      </c>
      <c r="AR5" s="15">
        <v>179236.05000000016</v>
      </c>
      <c r="AS5" s="15">
        <v>158588.25000000012</v>
      </c>
      <c r="AT5" s="6"/>
    </row>
    <row r="6" spans="1:46" s="8" customFormat="1">
      <c r="A6" s="3" t="s">
        <v>4</v>
      </c>
      <c r="B6" s="10">
        <v>5632.3</v>
      </c>
      <c r="C6" s="14">
        <v>162894.02633364245</v>
      </c>
      <c r="D6" s="25">
        <v>97328.653510017873</v>
      </c>
      <c r="E6" s="14">
        <v>40903.207724605927</v>
      </c>
      <c r="F6" s="43"/>
      <c r="G6" s="14"/>
      <c r="H6" s="44"/>
      <c r="I6" s="14"/>
      <c r="J6" s="44"/>
      <c r="K6" s="14"/>
      <c r="L6" s="14"/>
      <c r="M6" s="14"/>
      <c r="N6" s="14"/>
      <c r="O6" s="14"/>
      <c r="P6" s="44"/>
      <c r="Q6" s="44"/>
      <c r="R6" s="14"/>
      <c r="S6" s="14"/>
      <c r="T6" s="14"/>
      <c r="U6" s="14"/>
      <c r="V6" s="14">
        <v>1</v>
      </c>
      <c r="W6" s="14"/>
      <c r="X6" s="14"/>
      <c r="Y6" s="14"/>
      <c r="Z6" s="14"/>
      <c r="AA6" s="14">
        <v>133868.21</v>
      </c>
      <c r="AB6" s="14">
        <v>179360.16</v>
      </c>
      <c r="AC6" s="14">
        <v>78988.496432907952</v>
      </c>
      <c r="AD6" s="14"/>
      <c r="AE6" s="14">
        <v>28048</v>
      </c>
      <c r="AF6" s="45">
        <v>353652.84</v>
      </c>
      <c r="AG6" s="46">
        <v>36720.839999999997</v>
      </c>
      <c r="AH6" s="46">
        <v>11147.82</v>
      </c>
      <c r="AI6" s="46">
        <v>2622.36</v>
      </c>
      <c r="AJ6" s="46">
        <v>77189.16</v>
      </c>
      <c r="AK6" s="14">
        <v>27383.77013041405</v>
      </c>
      <c r="AL6" s="14">
        <v>12532.89</v>
      </c>
      <c r="AM6" s="14">
        <v>205756.79109495389</v>
      </c>
      <c r="AN6" s="15">
        <v>1254228.9000000001</v>
      </c>
      <c r="AO6" s="15"/>
      <c r="AP6" s="15">
        <f>14.58+32.66</f>
        <v>47.239999999999995</v>
      </c>
      <c r="AQ6" s="15">
        <v>1218680.53</v>
      </c>
      <c r="AR6" s="15">
        <v>294181.08999999985</v>
      </c>
      <c r="AS6" s="15">
        <v>258632.71999999974</v>
      </c>
      <c r="AT6" s="7"/>
    </row>
    <row r="7" spans="1:46">
      <c r="A7" s="1" t="s">
        <v>5</v>
      </c>
      <c r="B7" s="26">
        <v>6162.8</v>
      </c>
      <c r="C7" s="14">
        <v>185563.21265920028</v>
      </c>
      <c r="D7" s="25">
        <v>108543.92852944187</v>
      </c>
      <c r="E7" s="14">
        <v>52579.92628053877</v>
      </c>
      <c r="F7" s="43"/>
      <c r="G7" s="14"/>
      <c r="H7" s="44">
        <v>106</v>
      </c>
      <c r="I7" s="14"/>
      <c r="J7" s="44"/>
      <c r="K7" s="14"/>
      <c r="L7" s="14"/>
      <c r="M7" s="14"/>
      <c r="N7" s="14"/>
      <c r="O7" s="14"/>
      <c r="P7" s="44"/>
      <c r="Q7" s="44"/>
      <c r="R7" s="14"/>
      <c r="S7" s="14"/>
      <c r="T7" s="14"/>
      <c r="U7" s="14"/>
      <c r="V7" s="14">
        <v>4</v>
      </c>
      <c r="W7" s="14">
        <v>150</v>
      </c>
      <c r="X7" s="14"/>
      <c r="Y7" s="14">
        <v>1</v>
      </c>
      <c r="Z7" s="14"/>
      <c r="AA7" s="14">
        <v>208709.01</v>
      </c>
      <c r="AB7" s="14">
        <v>112840.82</v>
      </c>
      <c r="AC7" s="14">
        <v>81414.256037608313</v>
      </c>
      <c r="AD7" s="14"/>
      <c r="AE7" s="14">
        <v>84981.6</v>
      </c>
      <c r="AF7" s="45"/>
      <c r="AG7" s="46"/>
      <c r="AH7" s="46">
        <v>16654.34</v>
      </c>
      <c r="AI7" s="46">
        <v>4077.97</v>
      </c>
      <c r="AJ7" s="46">
        <v>26359.84</v>
      </c>
      <c r="AK7" s="14">
        <v>28023.677736398226</v>
      </c>
      <c r="AL7" s="14">
        <v>7198.23</v>
      </c>
      <c r="AM7" s="14">
        <v>225136.79174759545</v>
      </c>
      <c r="AN7" s="15">
        <v>1147056.58</v>
      </c>
      <c r="AO7" s="15">
        <v>31192.720000000001</v>
      </c>
      <c r="AP7" s="15"/>
      <c r="AQ7" s="15">
        <v>1147975.48</v>
      </c>
      <c r="AR7" s="15">
        <v>145981.66000000015</v>
      </c>
      <c r="AS7" s="15">
        <v>146900.56000000006</v>
      </c>
      <c r="AT7" s="6"/>
    </row>
    <row r="8" spans="1:46">
      <c r="A8" s="1" t="s">
        <v>6</v>
      </c>
      <c r="B8" s="26">
        <v>3219.8</v>
      </c>
      <c r="C8" s="14">
        <v>111787.00320230884</v>
      </c>
      <c r="D8" s="25">
        <v>56709.570500275346</v>
      </c>
      <c r="E8" s="14">
        <v>35378.196555418363</v>
      </c>
      <c r="F8" s="43">
        <v>70</v>
      </c>
      <c r="G8" s="14"/>
      <c r="H8" s="44">
        <v>28</v>
      </c>
      <c r="I8" s="14"/>
      <c r="J8" s="44"/>
      <c r="K8" s="14"/>
      <c r="L8" s="14"/>
      <c r="M8" s="14"/>
      <c r="N8" s="14"/>
      <c r="O8" s="14"/>
      <c r="P8" s="44"/>
      <c r="Q8" s="44"/>
      <c r="R8" s="14"/>
      <c r="S8" s="14"/>
      <c r="T8" s="14"/>
      <c r="U8" s="14"/>
      <c r="V8" s="14"/>
      <c r="W8" s="14">
        <v>60</v>
      </c>
      <c r="X8" s="14"/>
      <c r="Y8" s="14"/>
      <c r="Z8" s="14"/>
      <c r="AA8" s="14">
        <v>99994.05</v>
      </c>
      <c r="AB8" s="14">
        <v>59329.73</v>
      </c>
      <c r="AC8" s="14">
        <v>46283.854689692846</v>
      </c>
      <c r="AD8" s="14"/>
      <c r="AE8" s="14">
        <v>40612.800000000003</v>
      </c>
      <c r="AF8" s="45"/>
      <c r="AG8" s="46">
        <v>27357.48</v>
      </c>
      <c r="AH8" s="46">
        <v>7327.92</v>
      </c>
      <c r="AI8" s="46">
        <v>1953.84</v>
      </c>
      <c r="AJ8" s="46">
        <v>12399.19</v>
      </c>
      <c r="AK8" s="14">
        <v>14347.518953341827</v>
      </c>
      <c r="AL8" s="14">
        <v>3922.16</v>
      </c>
      <c r="AM8" s="14">
        <v>117624.36588383654</v>
      </c>
      <c r="AN8" s="15">
        <v>586852.63</v>
      </c>
      <c r="AO8" s="15">
        <v>4420</v>
      </c>
      <c r="AP8" s="15"/>
      <c r="AQ8" s="15">
        <v>576618.37</v>
      </c>
      <c r="AR8" s="15">
        <v>62831.419999999809</v>
      </c>
      <c r="AS8" s="15">
        <v>52597.1599999998</v>
      </c>
      <c r="AT8" s="6"/>
    </row>
    <row r="9" spans="1:46">
      <c r="A9" s="1" t="s">
        <v>7</v>
      </c>
      <c r="B9" s="26">
        <v>11172.9</v>
      </c>
      <c r="C9" s="14">
        <v>335492.15857053734</v>
      </c>
      <c r="D9" s="25">
        <v>196785.62651174807</v>
      </c>
      <c r="E9" s="14">
        <v>117380.01285431263</v>
      </c>
      <c r="F9" s="43">
        <v>150</v>
      </c>
      <c r="G9" s="14"/>
      <c r="H9" s="44">
        <v>96</v>
      </c>
      <c r="I9" s="14"/>
      <c r="J9" s="44">
        <v>1</v>
      </c>
      <c r="K9" s="14">
        <v>63048.25</v>
      </c>
      <c r="L9" s="14"/>
      <c r="M9" s="14"/>
      <c r="N9" s="14"/>
      <c r="O9" s="14"/>
      <c r="P9" s="44"/>
      <c r="Q9" s="44"/>
      <c r="R9" s="14"/>
      <c r="S9" s="14"/>
      <c r="T9" s="14"/>
      <c r="U9" s="14"/>
      <c r="V9" s="14">
        <v>3</v>
      </c>
      <c r="W9" s="14"/>
      <c r="X9" s="14"/>
      <c r="Y9" s="14">
        <v>2</v>
      </c>
      <c r="Z9" s="14"/>
      <c r="AA9" s="14">
        <v>368445.25</v>
      </c>
      <c r="AB9" s="14">
        <v>202070.31</v>
      </c>
      <c r="AC9" s="14">
        <v>168122.61297185824</v>
      </c>
      <c r="AD9" s="14">
        <v>8781.2800000000007</v>
      </c>
      <c r="AE9" s="14">
        <v>147957.6</v>
      </c>
      <c r="AF9" s="45"/>
      <c r="AG9" s="46"/>
      <c r="AH9" s="46">
        <v>29404.67</v>
      </c>
      <c r="AI9" s="46">
        <v>7201</v>
      </c>
      <c r="AJ9" s="46">
        <v>49555.15</v>
      </c>
      <c r="AK9" s="14">
        <v>50425.413950802191</v>
      </c>
      <c r="AL9" s="14">
        <v>13489.24</v>
      </c>
      <c r="AM9" s="14">
        <v>408163.6367425049</v>
      </c>
      <c r="AN9" s="15">
        <v>2079487.6500000001</v>
      </c>
      <c r="AO9" s="15">
        <v>802.94</v>
      </c>
      <c r="AP9" s="15"/>
      <c r="AQ9" s="15">
        <v>2024353.99</v>
      </c>
      <c r="AR9" s="15">
        <v>454004.34000000008</v>
      </c>
      <c r="AS9" s="15">
        <v>398870.67999999993</v>
      </c>
      <c r="AT9" s="6"/>
    </row>
    <row r="10" spans="1:46">
      <c r="A10" s="1" t="s">
        <v>8</v>
      </c>
      <c r="B10" s="26">
        <v>8825.2999999999993</v>
      </c>
      <c r="C10" s="14">
        <v>395672.75599731342</v>
      </c>
      <c r="D10" s="25">
        <v>161303.48826004897</v>
      </c>
      <c r="E10" s="14">
        <v>95777.346195010177</v>
      </c>
      <c r="F10" s="43"/>
      <c r="G10" s="14"/>
      <c r="H10" s="44">
        <v>72</v>
      </c>
      <c r="I10" s="14"/>
      <c r="J10" s="44"/>
      <c r="K10" s="14"/>
      <c r="L10" s="14"/>
      <c r="M10" s="14"/>
      <c r="N10" s="14"/>
      <c r="O10" s="14"/>
      <c r="P10" s="44"/>
      <c r="Q10" s="44"/>
      <c r="R10" s="14"/>
      <c r="S10" s="14"/>
      <c r="T10" s="14"/>
      <c r="U10" s="14"/>
      <c r="V10" s="14">
        <v>4</v>
      </c>
      <c r="W10" s="14"/>
      <c r="X10" s="14"/>
      <c r="Y10" s="14"/>
      <c r="Z10" s="14"/>
      <c r="AA10" s="14">
        <v>291858.08</v>
      </c>
      <c r="AB10" s="14">
        <v>160543.25</v>
      </c>
      <c r="AC10" s="14">
        <v>157789.94199651617</v>
      </c>
      <c r="AD10" s="14">
        <v>26915.95</v>
      </c>
      <c r="AE10" s="14">
        <v>113064</v>
      </c>
      <c r="AF10" s="45"/>
      <c r="AG10" s="46"/>
      <c r="AH10" s="46">
        <v>24242.7</v>
      </c>
      <c r="AI10" s="46">
        <v>6179.52</v>
      </c>
      <c r="AJ10" s="46">
        <v>62144.59</v>
      </c>
      <c r="AK10" s="14">
        <v>39965.801885187779</v>
      </c>
      <c r="AL10" s="14">
        <v>6390.23</v>
      </c>
      <c r="AM10" s="14">
        <v>322402.11076297361</v>
      </c>
      <c r="AN10" s="15">
        <v>1676256.18</v>
      </c>
      <c r="AO10" s="15">
        <v>2800</v>
      </c>
      <c r="AP10" s="15"/>
      <c r="AQ10" s="15">
        <v>1642565.8299999998</v>
      </c>
      <c r="AR10" s="15">
        <v>351416.75999999978</v>
      </c>
      <c r="AS10" s="15">
        <v>317726.40999999968</v>
      </c>
      <c r="AT10" s="6"/>
    </row>
    <row r="11" spans="1:46">
      <c r="A11" s="1" t="s">
        <v>9</v>
      </c>
      <c r="B11" s="26">
        <v>8736.1</v>
      </c>
      <c r="C11" s="14">
        <v>264384.54603797616</v>
      </c>
      <c r="D11" s="25">
        <v>174188.88511091942</v>
      </c>
      <c r="E11" s="14">
        <v>86758.091847117335</v>
      </c>
      <c r="F11" s="43"/>
      <c r="G11" s="14"/>
      <c r="H11" s="44">
        <v>54</v>
      </c>
      <c r="I11" s="14"/>
      <c r="J11" s="44"/>
      <c r="K11" s="14"/>
      <c r="L11" s="14"/>
      <c r="M11" s="14"/>
      <c r="N11" s="14"/>
      <c r="O11" s="14"/>
      <c r="P11" s="44"/>
      <c r="Q11" s="44"/>
      <c r="R11" s="14"/>
      <c r="S11" s="14"/>
      <c r="T11" s="14"/>
      <c r="U11" s="14"/>
      <c r="V11" s="14">
        <v>4</v>
      </c>
      <c r="W11" s="14"/>
      <c r="X11" s="14"/>
      <c r="Y11" s="14"/>
      <c r="Z11" s="14"/>
      <c r="AA11" s="14">
        <v>290288.52</v>
      </c>
      <c r="AB11" s="14">
        <v>159237.20000000001</v>
      </c>
      <c r="AC11" s="14">
        <v>142582.95137861848</v>
      </c>
      <c r="AD11" s="14">
        <v>8381.76</v>
      </c>
      <c r="AE11" s="14">
        <v>110623.2</v>
      </c>
      <c r="AF11" s="45"/>
      <c r="AG11" s="46"/>
      <c r="AH11" s="46">
        <v>23173.200000000001</v>
      </c>
      <c r="AI11" s="46">
        <v>5673.36</v>
      </c>
      <c r="AJ11" s="46">
        <v>45910.73</v>
      </c>
      <c r="AK11" s="14">
        <v>39792.182104879044</v>
      </c>
      <c r="AL11" s="14">
        <v>15817.8</v>
      </c>
      <c r="AM11" s="14">
        <v>319143.4942536134</v>
      </c>
      <c r="AN11" s="15">
        <v>1649566.06</v>
      </c>
      <c r="AO11" s="15">
        <v>4102.97</v>
      </c>
      <c r="AP11" s="15"/>
      <c r="AQ11" s="15">
        <v>1633959.1</v>
      </c>
      <c r="AR11" s="15">
        <v>498692.71999999974</v>
      </c>
      <c r="AS11" s="15">
        <v>483085.75999999978</v>
      </c>
      <c r="AT11" s="6"/>
    </row>
    <row r="12" spans="1:46">
      <c r="A12" s="1" t="s">
        <v>1</v>
      </c>
      <c r="B12" s="26">
        <v>20176.3</v>
      </c>
      <c r="C12" s="14">
        <v>734454.36600421462</v>
      </c>
      <c r="D12" s="25">
        <v>402294.75425687007</v>
      </c>
      <c r="E12" s="14">
        <v>195090.01905699269</v>
      </c>
      <c r="F12" s="43">
        <v>50</v>
      </c>
      <c r="G12" s="14"/>
      <c r="H12" s="44"/>
      <c r="I12" s="15"/>
      <c r="J12" s="44"/>
      <c r="K12" s="14"/>
      <c r="L12" s="14"/>
      <c r="M12" s="14"/>
      <c r="N12" s="14"/>
      <c r="O12" s="14"/>
      <c r="P12" s="44"/>
      <c r="Q12" s="44"/>
      <c r="R12" s="14"/>
      <c r="S12" s="14"/>
      <c r="T12" s="14"/>
      <c r="U12" s="14"/>
      <c r="V12" s="14">
        <v>5</v>
      </c>
      <c r="W12" s="14"/>
      <c r="X12" s="14"/>
      <c r="Y12" s="14">
        <v>5</v>
      </c>
      <c r="Z12" s="14"/>
      <c r="AA12" s="14">
        <v>671835.42</v>
      </c>
      <c r="AB12" s="14">
        <v>354958.26</v>
      </c>
      <c r="AC12" s="14">
        <v>445901.1984679685</v>
      </c>
      <c r="AD12" s="14">
        <v>34580.410000000003</v>
      </c>
      <c r="AE12" s="14">
        <v>260500.8</v>
      </c>
      <c r="AF12" s="45"/>
      <c r="AG12" s="46">
        <v>183800.2</v>
      </c>
      <c r="AH12" s="46">
        <v>53613.16</v>
      </c>
      <c r="AI12" s="46">
        <v>14222.04</v>
      </c>
      <c r="AJ12" s="46">
        <v>81758.149999999994</v>
      </c>
      <c r="AK12" s="14">
        <v>93064.233413041395</v>
      </c>
      <c r="AL12" s="14">
        <v>10904.09</v>
      </c>
      <c r="AM12" s="14">
        <v>737072.02105163399</v>
      </c>
      <c r="AN12" s="15">
        <v>4049900.3299999996</v>
      </c>
      <c r="AO12" s="15">
        <v>28533.58</v>
      </c>
      <c r="AP12" s="15"/>
      <c r="AQ12" s="15">
        <v>4056332.4299999997</v>
      </c>
      <c r="AR12" s="15">
        <v>665155.33000000007</v>
      </c>
      <c r="AS12" s="15">
        <v>671587.43000000017</v>
      </c>
      <c r="AT12" s="6"/>
    </row>
    <row r="13" spans="1:46">
      <c r="A13" s="1" t="s">
        <v>10</v>
      </c>
      <c r="B13" s="26">
        <v>4627.8</v>
      </c>
      <c r="C13" s="14">
        <v>198423.14377374348</v>
      </c>
      <c r="D13" s="25">
        <v>81508.339139441654</v>
      </c>
      <c r="E13" s="14">
        <v>38009.428332282005</v>
      </c>
      <c r="F13" s="47">
        <v>20</v>
      </c>
      <c r="G13" s="14"/>
      <c r="H13" s="44">
        <v>36</v>
      </c>
      <c r="I13" s="14"/>
      <c r="J13" s="44"/>
      <c r="K13" s="14"/>
      <c r="L13" s="14"/>
      <c r="M13" s="14"/>
      <c r="N13" s="14"/>
      <c r="O13" s="14"/>
      <c r="P13" s="44"/>
      <c r="Q13" s="44"/>
      <c r="R13" s="14"/>
      <c r="S13" s="14"/>
      <c r="T13" s="14">
        <v>1</v>
      </c>
      <c r="U13" s="14">
        <v>4378</v>
      </c>
      <c r="V13" s="14">
        <v>2</v>
      </c>
      <c r="W13" s="14">
        <v>60</v>
      </c>
      <c r="X13" s="14"/>
      <c r="Y13" s="14">
        <v>2</v>
      </c>
      <c r="Z13" s="14"/>
      <c r="AA13" s="14">
        <v>154574.42000000001</v>
      </c>
      <c r="AB13" s="14">
        <v>84801.43</v>
      </c>
      <c r="AC13" s="14">
        <v>52105.302606272904</v>
      </c>
      <c r="AD13" s="14"/>
      <c r="AE13" s="14">
        <v>62529.599999999999</v>
      </c>
      <c r="AF13" s="45"/>
      <c r="AG13" s="46"/>
      <c r="AH13" s="46">
        <v>11838.96</v>
      </c>
      <c r="AI13" s="46">
        <v>3023.7</v>
      </c>
      <c r="AJ13" s="46">
        <v>28116.05</v>
      </c>
      <c r="AK13" s="14">
        <v>20883.938490053824</v>
      </c>
      <c r="AL13" s="14">
        <v>8160.96</v>
      </c>
      <c r="AM13" s="14">
        <v>169060.82378943372</v>
      </c>
      <c r="AN13" s="15">
        <v>885705.35</v>
      </c>
      <c r="AO13" s="15">
        <v>415</v>
      </c>
      <c r="AP13" s="15"/>
      <c r="AQ13" s="15">
        <v>920214.11</v>
      </c>
      <c r="AR13" s="15">
        <v>59166.170000000042</v>
      </c>
      <c r="AS13" s="15">
        <v>93674.930000000051</v>
      </c>
      <c r="AT13" s="6"/>
    </row>
    <row r="14" spans="1:46">
      <c r="A14" s="1" t="s">
        <v>11</v>
      </c>
      <c r="B14" s="26">
        <v>2410.1</v>
      </c>
      <c r="C14" s="14">
        <v>63872.947910778159</v>
      </c>
      <c r="D14" s="25">
        <v>44050.348096443638</v>
      </c>
      <c r="E14" s="14">
        <v>0</v>
      </c>
      <c r="F14" s="43"/>
      <c r="G14" s="14"/>
      <c r="H14" s="44">
        <v>73</v>
      </c>
      <c r="I14" s="14">
        <v>25550</v>
      </c>
      <c r="J14" s="44"/>
      <c r="K14" s="14"/>
      <c r="L14" s="14"/>
      <c r="M14" s="14"/>
      <c r="N14" s="14"/>
      <c r="O14" s="14"/>
      <c r="P14" s="44"/>
      <c r="Q14" s="44"/>
      <c r="R14" s="14"/>
      <c r="S14" s="14"/>
      <c r="T14" s="14"/>
      <c r="U14" s="14"/>
      <c r="V14" s="14"/>
      <c r="W14" s="14">
        <v>10</v>
      </c>
      <c r="X14" s="14"/>
      <c r="Y14" s="14"/>
      <c r="Z14" s="14"/>
      <c r="AA14" s="14">
        <v>76108.210000000006</v>
      </c>
      <c r="AB14" s="14">
        <v>78446.42</v>
      </c>
      <c r="AC14" s="14">
        <v>25657.621937624419</v>
      </c>
      <c r="AD14" s="14"/>
      <c r="AE14" s="14">
        <v>10382.4</v>
      </c>
      <c r="AF14" s="45">
        <v>200549.61</v>
      </c>
      <c r="AG14" s="46"/>
      <c r="AH14" s="46">
        <v>9791.76</v>
      </c>
      <c r="AI14" s="46">
        <v>2354.88</v>
      </c>
      <c r="AJ14" s="46">
        <v>30167.71</v>
      </c>
      <c r="AK14" s="14">
        <v>13196.69530854374</v>
      </c>
      <c r="AL14" s="14">
        <v>1404.74</v>
      </c>
      <c r="AM14" s="14">
        <v>88044.749430596436</v>
      </c>
      <c r="AN14" s="15">
        <v>686921.61</v>
      </c>
      <c r="AO14" s="15"/>
      <c r="AP14" s="15"/>
      <c r="AQ14" s="15">
        <v>679136.52</v>
      </c>
      <c r="AR14" s="15">
        <v>58086.749999999884</v>
      </c>
      <c r="AS14" s="15">
        <v>50301.659999999916</v>
      </c>
      <c r="AT14" s="6"/>
    </row>
    <row r="15" spans="1:46">
      <c r="A15" s="1" t="s">
        <v>12</v>
      </c>
      <c r="B15" s="26">
        <v>2398</v>
      </c>
      <c r="C15" s="14">
        <v>88027.786344361652</v>
      </c>
      <c r="D15" s="25">
        <v>42235.402838580121</v>
      </c>
      <c r="E15" s="14">
        <v>0</v>
      </c>
      <c r="F15" s="43"/>
      <c r="G15" s="14"/>
      <c r="H15" s="44"/>
      <c r="I15" s="14"/>
      <c r="J15" s="44"/>
      <c r="K15" s="14"/>
      <c r="L15" s="14"/>
      <c r="M15" s="14"/>
      <c r="N15" s="14"/>
      <c r="O15" s="14"/>
      <c r="P15" s="44"/>
      <c r="Q15" s="44"/>
      <c r="R15" s="14"/>
      <c r="S15" s="14"/>
      <c r="T15" s="14"/>
      <c r="U15" s="14"/>
      <c r="V15" s="14"/>
      <c r="W15" s="14">
        <v>10</v>
      </c>
      <c r="X15" s="14"/>
      <c r="Y15" s="14"/>
      <c r="Z15" s="14"/>
      <c r="AA15" s="14">
        <v>75946.100000000006</v>
      </c>
      <c r="AB15" s="14">
        <v>78348.22</v>
      </c>
      <c r="AC15" s="14">
        <v>28115.605324484975</v>
      </c>
      <c r="AD15" s="14">
        <v>40508.6</v>
      </c>
      <c r="AE15" s="14">
        <v>10394.4</v>
      </c>
      <c r="AF15" s="45">
        <v>200441.28</v>
      </c>
      <c r="AG15" s="46"/>
      <c r="AH15" s="46">
        <v>9290.76</v>
      </c>
      <c r="AI15" s="46">
        <v>2230.08</v>
      </c>
      <c r="AJ15" s="46">
        <v>57000.91</v>
      </c>
      <c r="AK15" s="14">
        <v>13118.965304712623</v>
      </c>
      <c r="AL15" s="14">
        <v>5814.55</v>
      </c>
      <c r="AM15" s="14">
        <v>87602.717370470215</v>
      </c>
      <c r="AN15" s="15">
        <v>685934.45</v>
      </c>
      <c r="AO15" s="15"/>
      <c r="AP15" s="15"/>
      <c r="AQ15" s="15">
        <v>691639.69</v>
      </c>
      <c r="AR15" s="15">
        <v>19956.460000000196</v>
      </c>
      <c r="AS15" s="15">
        <v>25661.700000000186</v>
      </c>
      <c r="AT15" s="6"/>
    </row>
    <row r="16" spans="1:46">
      <c r="A16" s="1" t="s">
        <v>15</v>
      </c>
      <c r="B16" s="26">
        <v>2424</v>
      </c>
      <c r="C16" s="14">
        <v>71528.435999471505</v>
      </c>
      <c r="D16" s="25">
        <v>42693.334645837458</v>
      </c>
      <c r="E16" s="14">
        <v>15684.883815879264</v>
      </c>
      <c r="F16" s="43"/>
      <c r="G16" s="14"/>
      <c r="H16" s="44">
        <v>18</v>
      </c>
      <c r="I16" s="14"/>
      <c r="J16" s="44"/>
      <c r="K16" s="14"/>
      <c r="L16" s="14"/>
      <c r="M16" s="14"/>
      <c r="N16" s="14"/>
      <c r="O16" s="14"/>
      <c r="P16" s="44"/>
      <c r="Q16" s="44"/>
      <c r="R16" s="14"/>
      <c r="S16" s="14"/>
      <c r="T16" s="14"/>
      <c r="U16" s="14"/>
      <c r="V16" s="14">
        <v>1</v>
      </c>
      <c r="W16" s="14">
        <v>10</v>
      </c>
      <c r="X16" s="14"/>
      <c r="Y16" s="14"/>
      <c r="Z16" s="14"/>
      <c r="AA16" s="14">
        <v>76513.490000000005</v>
      </c>
      <c r="AB16" s="14">
        <v>78691.94</v>
      </c>
      <c r="AC16" s="14">
        <v>27165.879737483629</v>
      </c>
      <c r="AD16" s="14"/>
      <c r="AE16" s="14">
        <v>12712.8</v>
      </c>
      <c r="AF16" s="45">
        <v>201606.36</v>
      </c>
      <c r="AG16" s="46"/>
      <c r="AH16" s="46">
        <v>9719.2199999999993</v>
      </c>
      <c r="AI16" s="46">
        <v>2367.6</v>
      </c>
      <c r="AJ16" s="46">
        <v>26575.26</v>
      </c>
      <c r="AK16" s="14">
        <v>13302.267213771223</v>
      </c>
      <c r="AL16" s="14">
        <v>2000</v>
      </c>
      <c r="AM16" s="14">
        <v>88552.538326113354</v>
      </c>
      <c r="AN16" s="15">
        <v>690421</v>
      </c>
      <c r="AO16" s="15"/>
      <c r="AP16" s="15"/>
      <c r="AQ16" s="15">
        <v>635713.67000000004</v>
      </c>
      <c r="AR16" s="15">
        <v>111287.4099999998</v>
      </c>
      <c r="AS16" s="15">
        <v>56580.079999999842</v>
      </c>
      <c r="AT16" s="6"/>
    </row>
    <row r="17" spans="1:46">
      <c r="A17" s="1" t="s">
        <v>13</v>
      </c>
      <c r="B17" s="26">
        <v>20358</v>
      </c>
      <c r="C17" s="14">
        <v>571731.00889824308</v>
      </c>
      <c r="D17" s="25">
        <v>358560.6050824913</v>
      </c>
      <c r="E17" s="14">
        <v>298231.19754399639</v>
      </c>
      <c r="F17" s="47">
        <f>240+390</f>
        <v>630</v>
      </c>
      <c r="G17" s="14">
        <v>93727.57</v>
      </c>
      <c r="H17" s="44">
        <v>73</v>
      </c>
      <c r="I17" s="14"/>
      <c r="J17" s="44"/>
      <c r="K17" s="14"/>
      <c r="L17" s="14"/>
      <c r="M17" s="14"/>
      <c r="N17" s="14"/>
      <c r="O17" s="14"/>
      <c r="P17" s="44"/>
      <c r="Q17" s="44"/>
      <c r="R17" s="14"/>
      <c r="S17" s="14"/>
      <c r="T17" s="14"/>
      <c r="U17" s="14"/>
      <c r="V17" s="14">
        <v>1</v>
      </c>
      <c r="W17" s="14"/>
      <c r="X17" s="14"/>
      <c r="Y17" s="14">
        <v>1</v>
      </c>
      <c r="Z17" s="14">
        <v>2</v>
      </c>
      <c r="AA17" s="14">
        <v>664271.39</v>
      </c>
      <c r="AB17" s="14">
        <v>368613.14999999997</v>
      </c>
      <c r="AC17" s="14">
        <v>398649.36052856914</v>
      </c>
      <c r="AD17" s="14">
        <v>28087.39</v>
      </c>
      <c r="AE17" s="14">
        <v>268785.59999999998</v>
      </c>
      <c r="AF17" s="45"/>
      <c r="AG17" s="46"/>
      <c r="AH17" s="46">
        <v>57355.5</v>
      </c>
      <c r="AI17" s="46">
        <v>15151.76</v>
      </c>
      <c r="AJ17" s="46">
        <v>126368.29</v>
      </c>
      <c r="AK17" s="14">
        <v>91489.054792885552</v>
      </c>
      <c r="AL17" s="14">
        <v>18958.93</v>
      </c>
      <c r="AM17" s="14">
        <v>743709.80826857081</v>
      </c>
      <c r="AN17" s="15">
        <v>3831455.04</v>
      </c>
      <c r="AO17" s="15">
        <v>908.83</v>
      </c>
      <c r="AP17" s="15"/>
      <c r="AQ17" s="15">
        <v>3859322.1500000004</v>
      </c>
      <c r="AR17" s="15">
        <v>643579.20000000019</v>
      </c>
      <c r="AS17" s="15">
        <v>671446.31000000052</v>
      </c>
      <c r="AT17" s="6"/>
    </row>
    <row r="18" spans="1:46">
      <c r="A18" s="1" t="s">
        <v>16</v>
      </c>
      <c r="B18" s="26">
        <v>4621.5</v>
      </c>
      <c r="C18" s="14">
        <v>139475.73901138277</v>
      </c>
      <c r="D18" s="25">
        <v>81397.378739990847</v>
      </c>
      <c r="E18" s="14">
        <v>79637.389440734798</v>
      </c>
      <c r="F18" s="47">
        <v>180</v>
      </c>
      <c r="G18" s="14">
        <v>39600</v>
      </c>
      <c r="H18" s="44">
        <v>22</v>
      </c>
      <c r="I18" s="14">
        <v>7700</v>
      </c>
      <c r="J18" s="44"/>
      <c r="K18" s="14"/>
      <c r="L18" s="14"/>
      <c r="M18" s="14"/>
      <c r="N18" s="14"/>
      <c r="O18" s="14"/>
      <c r="P18" s="44"/>
      <c r="Q18" s="44"/>
      <c r="R18" s="14"/>
      <c r="S18" s="14"/>
      <c r="T18" s="14"/>
      <c r="U18" s="14"/>
      <c r="V18" s="14">
        <v>2</v>
      </c>
      <c r="W18" s="14"/>
      <c r="X18" s="14"/>
      <c r="Y18" s="14"/>
      <c r="Z18" s="14"/>
      <c r="AA18" s="14">
        <v>156523.46</v>
      </c>
      <c r="AB18" s="14">
        <v>28033.42</v>
      </c>
      <c r="AC18" s="14">
        <v>84288.598193092534</v>
      </c>
      <c r="AD18" s="14">
        <v>3399.55</v>
      </c>
      <c r="AE18" s="14">
        <v>62524.800000000003</v>
      </c>
      <c r="AF18" s="45"/>
      <c r="AG18" s="46"/>
      <c r="AH18" s="46">
        <v>11981.19</v>
      </c>
      <c r="AI18" s="46">
        <v>3058.08</v>
      </c>
      <c r="AJ18" s="46">
        <v>26087.87</v>
      </c>
      <c r="AK18" s="14">
        <v>20920.366835166547</v>
      </c>
      <c r="AL18" s="14">
        <v>2173.9499999999998</v>
      </c>
      <c r="AM18" s="14">
        <v>168830.67486556634</v>
      </c>
      <c r="AN18" s="15">
        <v>826802.19000000006</v>
      </c>
      <c r="AO18" s="15">
        <v>49366.36</v>
      </c>
      <c r="AP18" s="15"/>
      <c r="AQ18" s="15">
        <v>817788.17</v>
      </c>
      <c r="AR18" s="15">
        <v>100939.50999999978</v>
      </c>
      <c r="AS18" s="15">
        <v>91925.489999999758</v>
      </c>
      <c r="AT18" s="6"/>
    </row>
    <row r="19" spans="1:46">
      <c r="A19" s="1" t="s">
        <v>17</v>
      </c>
      <c r="B19" s="26">
        <v>7672.4</v>
      </c>
      <c r="C19" s="14">
        <v>227643.06798197457</v>
      </c>
      <c r="D19" s="25">
        <v>140231.48032660643</v>
      </c>
      <c r="E19" s="14">
        <v>54615.050954115351</v>
      </c>
      <c r="F19" s="43"/>
      <c r="G19" s="14"/>
      <c r="H19" s="44">
        <v>36</v>
      </c>
      <c r="I19" s="14"/>
      <c r="J19" s="44"/>
      <c r="K19" s="14"/>
      <c r="L19" s="14"/>
      <c r="M19" s="14"/>
      <c r="N19" s="14"/>
      <c r="O19" s="14"/>
      <c r="P19" s="44"/>
      <c r="Q19" s="44"/>
      <c r="R19" s="14"/>
      <c r="S19" s="14"/>
      <c r="T19" s="14"/>
      <c r="U19" s="14"/>
      <c r="V19" s="14">
        <v>1</v>
      </c>
      <c r="W19" s="14"/>
      <c r="X19" s="14"/>
      <c r="Y19" s="14"/>
      <c r="Z19" s="14"/>
      <c r="AA19" s="14">
        <v>259431.85</v>
      </c>
      <c r="AB19" s="14">
        <v>139677.56</v>
      </c>
      <c r="AC19" s="14">
        <v>114601.75643403293</v>
      </c>
      <c r="AD19" s="14">
        <v>19955.25</v>
      </c>
      <c r="AE19" s="14">
        <v>100228.8</v>
      </c>
      <c r="AF19" s="45"/>
      <c r="AG19" s="46"/>
      <c r="AH19" s="46">
        <v>20700.18</v>
      </c>
      <c r="AI19" s="46">
        <v>5069.16</v>
      </c>
      <c r="AJ19" s="46">
        <v>44058.400000000001</v>
      </c>
      <c r="AK19" s="14">
        <v>34889.149040816148</v>
      </c>
      <c r="AL19" s="14">
        <v>18085.52</v>
      </c>
      <c r="AM19" s="14">
        <v>280284.85769524425</v>
      </c>
      <c r="AN19" s="15">
        <v>1460313.06</v>
      </c>
      <c r="AO19" s="15">
        <v>4169.4799999999996</v>
      </c>
      <c r="AP19" s="15">
        <v>30.72</v>
      </c>
      <c r="AQ19" s="15">
        <v>1530826.81</v>
      </c>
      <c r="AR19" s="15">
        <v>184382.7100000002</v>
      </c>
      <c r="AS19" s="15">
        <v>254896.4600000002</v>
      </c>
      <c r="AT19" s="6"/>
    </row>
    <row r="20" spans="1:46">
      <c r="A20" s="1" t="s">
        <v>18</v>
      </c>
      <c r="B20" s="26">
        <v>6142.6</v>
      </c>
      <c r="C20" s="14">
        <v>177780.53898134609</v>
      </c>
      <c r="D20" s="25">
        <v>108188.15074072656</v>
      </c>
      <c r="E20" s="14">
        <v>125507.81830257908</v>
      </c>
      <c r="F20" s="43">
        <v>120</v>
      </c>
      <c r="G20" s="14"/>
      <c r="H20" s="44">
        <f>66+27</f>
        <v>93</v>
      </c>
      <c r="I20" s="14">
        <v>23100</v>
      </c>
      <c r="J20" s="44">
        <v>1</v>
      </c>
      <c r="K20" s="14">
        <v>95574.03</v>
      </c>
      <c r="L20" s="14"/>
      <c r="M20" s="14"/>
      <c r="N20" s="14"/>
      <c r="O20" s="14"/>
      <c r="P20" s="44"/>
      <c r="Q20" s="44"/>
      <c r="R20" s="14"/>
      <c r="S20" s="14"/>
      <c r="T20" s="14"/>
      <c r="U20" s="14"/>
      <c r="V20" s="14">
        <v>1</v>
      </c>
      <c r="W20" s="14"/>
      <c r="X20" s="14"/>
      <c r="Y20" s="14">
        <v>1</v>
      </c>
      <c r="Z20" s="14">
        <v>1</v>
      </c>
      <c r="AA20" s="14">
        <v>208049.51</v>
      </c>
      <c r="AB20" s="14">
        <v>77491.789999999994</v>
      </c>
      <c r="AC20" s="14">
        <v>81864.585363378399</v>
      </c>
      <c r="AD20" s="14">
        <v>12447.01</v>
      </c>
      <c r="AE20" s="14">
        <v>83832</v>
      </c>
      <c r="AF20" s="45"/>
      <c r="AG20" s="46"/>
      <c r="AH20" s="46">
        <v>15936.36</v>
      </c>
      <c r="AI20" s="46">
        <v>4067.78</v>
      </c>
      <c r="AJ20" s="46">
        <v>11127.05</v>
      </c>
      <c r="AK20" s="14">
        <v>27970.874176283465</v>
      </c>
      <c r="AL20" s="14">
        <v>8972.06</v>
      </c>
      <c r="AM20" s="14">
        <v>224398.85392821117</v>
      </c>
      <c r="AN20" s="15">
        <v>1124449.53</v>
      </c>
      <c r="AO20" s="15">
        <v>40991.919999999998</v>
      </c>
      <c r="AP20" s="15"/>
      <c r="AQ20" s="15">
        <v>1128014.69</v>
      </c>
      <c r="AR20" s="15">
        <v>262163.2799999998</v>
      </c>
      <c r="AS20" s="15">
        <v>265728.43999999983</v>
      </c>
      <c r="AT20" s="6"/>
    </row>
    <row r="21" spans="1:46">
      <c r="A21" s="1" t="s">
        <v>14</v>
      </c>
      <c r="B21" s="26">
        <v>7120.8</v>
      </c>
      <c r="C21" s="14">
        <v>170293.51619295156</v>
      </c>
      <c r="D21" s="25">
        <v>125416.9543506928</v>
      </c>
      <c r="E21" s="14">
        <v>57767.278801756634</v>
      </c>
      <c r="F21" s="43"/>
      <c r="G21" s="14"/>
      <c r="H21" s="44">
        <f>136+48</f>
        <v>184</v>
      </c>
      <c r="I21" s="14">
        <v>44740</v>
      </c>
      <c r="J21" s="44"/>
      <c r="K21" s="14"/>
      <c r="L21" s="14"/>
      <c r="M21" s="14"/>
      <c r="N21" s="14"/>
      <c r="O21" s="14"/>
      <c r="P21" s="44"/>
      <c r="Q21" s="44"/>
      <c r="R21" s="14"/>
      <c r="S21" s="14"/>
      <c r="T21" s="14"/>
      <c r="U21" s="14"/>
      <c r="V21" s="14"/>
      <c r="W21" s="14"/>
      <c r="X21" s="14"/>
      <c r="Y21" s="14"/>
      <c r="Z21" s="14"/>
      <c r="AA21" s="14">
        <v>192516.16</v>
      </c>
      <c r="AB21" s="14">
        <v>104085.98</v>
      </c>
      <c r="AC21" s="14">
        <v>126104.00160521804</v>
      </c>
      <c r="AD21" s="14">
        <v>2897.73</v>
      </c>
      <c r="AE21" s="14">
        <v>21384</v>
      </c>
      <c r="AF21" s="45">
        <v>507242.76</v>
      </c>
      <c r="AG21" s="46"/>
      <c r="AH21" s="46">
        <v>53608.86</v>
      </c>
      <c r="AI21" s="46">
        <v>10032.24</v>
      </c>
      <c r="AJ21" s="46">
        <v>65013.07</v>
      </c>
      <c r="AK21" s="14">
        <v>35605.00192401903</v>
      </c>
      <c r="AL21" s="14">
        <v>19793.3</v>
      </c>
      <c r="AM21" s="14">
        <v>260134.04080552308</v>
      </c>
      <c r="AN21" s="15">
        <v>1638664.86</v>
      </c>
      <c r="AO21" s="15"/>
      <c r="AP21" s="15"/>
      <c r="AQ21" s="15">
        <v>1782505.53</v>
      </c>
      <c r="AR21" s="15">
        <v>442614.39999999967</v>
      </c>
      <c r="AS21" s="15">
        <v>586455.06999999983</v>
      </c>
      <c r="AT21" s="6"/>
    </row>
    <row r="22" spans="1:46">
      <c r="A22" s="1" t="s">
        <v>19</v>
      </c>
      <c r="B22" s="26">
        <v>2429.5</v>
      </c>
      <c r="C22" s="14">
        <v>61688.917312053331</v>
      </c>
      <c r="D22" s="25">
        <v>42790.2048358342</v>
      </c>
      <c r="E22" s="14">
        <v>15791.095061206363</v>
      </c>
      <c r="F22" s="43"/>
      <c r="G22" s="14"/>
      <c r="H22" s="44"/>
      <c r="I22" s="14"/>
      <c r="J22" s="44"/>
      <c r="K22" s="14"/>
      <c r="L22" s="14"/>
      <c r="M22" s="14"/>
      <c r="N22" s="14"/>
      <c r="O22" s="14"/>
      <c r="P22" s="44"/>
      <c r="Q22" s="44"/>
      <c r="R22" s="14"/>
      <c r="S22" s="14"/>
      <c r="T22" s="14"/>
      <c r="U22" s="14"/>
      <c r="V22" s="14"/>
      <c r="W22" s="14">
        <v>25</v>
      </c>
      <c r="X22" s="14"/>
      <c r="Y22" s="14"/>
      <c r="Z22" s="14"/>
      <c r="AA22" s="14">
        <v>77184.039999999994</v>
      </c>
      <c r="AB22" s="14">
        <v>41730.410000000003</v>
      </c>
      <c r="AC22" s="14">
        <v>25130.044525737245</v>
      </c>
      <c r="AD22" s="14"/>
      <c r="AE22" s="14">
        <v>10392</v>
      </c>
      <c r="AF22" s="45">
        <v>203373.84</v>
      </c>
      <c r="AG22" s="46"/>
      <c r="AH22" s="46">
        <v>8798.58</v>
      </c>
      <c r="AI22" s="46">
        <v>2137.2600000000002</v>
      </c>
      <c r="AJ22" s="46">
        <v>43316.29</v>
      </c>
      <c r="AK22" s="14">
        <v>13139.953579149005</v>
      </c>
      <c r="AL22" s="14">
        <v>8234.23</v>
      </c>
      <c r="AM22" s="14">
        <v>88753.461989807081</v>
      </c>
      <c r="AN22" s="15">
        <v>642422.68000000005</v>
      </c>
      <c r="AO22" s="15"/>
      <c r="AP22" s="15"/>
      <c r="AQ22" s="15">
        <v>633528.09</v>
      </c>
      <c r="AR22" s="15">
        <v>309436.8600000001</v>
      </c>
      <c r="AS22" s="15">
        <v>300542.27</v>
      </c>
      <c r="AT22" s="6"/>
    </row>
    <row r="23" spans="1:46">
      <c r="A23" s="1" t="s">
        <v>20</v>
      </c>
      <c r="B23" s="26">
        <v>3742.4</v>
      </c>
      <c r="C23" s="14">
        <v>87680.02563211185</v>
      </c>
      <c r="D23" s="25">
        <v>64670.339452069471</v>
      </c>
      <c r="E23" s="14">
        <v>0</v>
      </c>
      <c r="F23" s="43"/>
      <c r="G23" s="14"/>
      <c r="H23" s="44">
        <v>35</v>
      </c>
      <c r="I23" s="14">
        <v>12250</v>
      </c>
      <c r="J23" s="44"/>
      <c r="K23" s="14"/>
      <c r="L23" s="14"/>
      <c r="M23" s="14"/>
      <c r="N23" s="14"/>
      <c r="O23" s="14"/>
      <c r="P23" s="44"/>
      <c r="Q23" s="44"/>
      <c r="R23" s="14"/>
      <c r="S23" s="14"/>
      <c r="T23" s="14"/>
      <c r="U23" s="14"/>
      <c r="V23" s="14"/>
      <c r="W23" s="14">
        <v>25</v>
      </c>
      <c r="X23" s="14"/>
      <c r="Y23" s="14"/>
      <c r="Z23" s="14"/>
      <c r="AA23" s="14">
        <v>72637.53</v>
      </c>
      <c r="AB23" s="14">
        <v>45746.28</v>
      </c>
      <c r="AC23" s="14">
        <v>40785.924434755725</v>
      </c>
      <c r="AD23" s="14"/>
      <c r="AE23" s="14">
        <v>10336.799999999999</v>
      </c>
      <c r="AF23" s="45">
        <v>191393.4</v>
      </c>
      <c r="AG23" s="46"/>
      <c r="AH23" s="46">
        <v>8162.16</v>
      </c>
      <c r="AI23" s="46">
        <v>2011.2</v>
      </c>
      <c r="AJ23" s="46">
        <v>25103.24</v>
      </c>
      <c r="AK23" s="14">
        <v>15995.464325419731</v>
      </c>
      <c r="AL23" s="14">
        <v>0</v>
      </c>
      <c r="AM23" s="14">
        <v>136715.76709226344</v>
      </c>
      <c r="AN23" s="15">
        <v>651154.61</v>
      </c>
      <c r="AO23" s="15"/>
      <c r="AP23" s="15">
        <v>1933.47</v>
      </c>
      <c r="AQ23" s="15">
        <v>665636.32000000007</v>
      </c>
      <c r="AR23" s="15">
        <v>142960.19999999995</v>
      </c>
      <c r="AS23" s="15">
        <v>157441.91000000003</v>
      </c>
      <c r="AT23" s="6"/>
    </row>
    <row r="24" spans="1:46">
      <c r="A24" s="1" t="s">
        <v>21</v>
      </c>
      <c r="B24" s="26">
        <v>7757</v>
      </c>
      <c r="C24" s="14">
        <v>261179.38698577503</v>
      </c>
      <c r="D24" s="25">
        <v>167555.52023090224</v>
      </c>
      <c r="E24" s="14">
        <v>116306.36453397549</v>
      </c>
      <c r="F24" s="43">
        <v>40</v>
      </c>
      <c r="G24" s="14"/>
      <c r="H24" s="44">
        <v>62</v>
      </c>
      <c r="I24" s="14"/>
      <c r="J24" s="44"/>
      <c r="K24" s="14"/>
      <c r="L24" s="14"/>
      <c r="M24" s="14"/>
      <c r="N24" s="14"/>
      <c r="O24" s="14"/>
      <c r="P24" s="44"/>
      <c r="Q24" s="44"/>
      <c r="R24" s="14"/>
      <c r="S24" s="14"/>
      <c r="T24" s="14"/>
      <c r="U24" s="14"/>
      <c r="V24" s="14">
        <v>5</v>
      </c>
      <c r="W24" s="14"/>
      <c r="X24" s="14"/>
      <c r="Y24" s="14"/>
      <c r="Z24" s="14"/>
      <c r="AA24" s="14">
        <v>259354.48</v>
      </c>
      <c r="AB24" s="14">
        <v>140218.87</v>
      </c>
      <c r="AC24" s="14">
        <v>124631.21911010423</v>
      </c>
      <c r="AD24" s="14"/>
      <c r="AE24" s="14">
        <v>102592.8</v>
      </c>
      <c r="AF24" s="45"/>
      <c r="AG24" s="46">
        <v>70946.91</v>
      </c>
      <c r="AH24" s="46">
        <v>19849.650000000001</v>
      </c>
      <c r="AI24" s="46">
        <v>5066.46</v>
      </c>
      <c r="AJ24" s="46">
        <v>45908.34</v>
      </c>
      <c r="AK24" s="14">
        <v>36365.04840644529</v>
      </c>
      <c r="AL24" s="14">
        <v>7790.52</v>
      </c>
      <c r="AM24" s="14">
        <v>283375.42895860615</v>
      </c>
      <c r="AN24" s="15">
        <v>1555647.73</v>
      </c>
      <c r="AO24" s="15"/>
      <c r="AP24" s="15">
        <v>24.19</v>
      </c>
      <c r="AQ24" s="15">
        <v>1547108.88</v>
      </c>
      <c r="AR24" s="15">
        <v>448743.06000000006</v>
      </c>
      <c r="AS24" s="15">
        <v>440204.20999999996</v>
      </c>
      <c r="AT24" s="6"/>
    </row>
    <row r="25" spans="1:46" s="8" customFormat="1">
      <c r="A25" s="3" t="s">
        <v>24</v>
      </c>
      <c r="B25" s="10">
        <v>13863.5</v>
      </c>
      <c r="C25" s="14">
        <v>390100.72015828104</v>
      </c>
      <c r="D25" s="25">
        <v>244174.52345815493</v>
      </c>
      <c r="E25" s="14">
        <v>158578.65985533423</v>
      </c>
      <c r="F25" s="43">
        <v>250</v>
      </c>
      <c r="G25" s="14">
        <v>170402</v>
      </c>
      <c r="H25" s="44">
        <v>35</v>
      </c>
      <c r="I25" s="14"/>
      <c r="J25" s="44"/>
      <c r="K25" s="14"/>
      <c r="L25" s="14"/>
      <c r="M25" s="14"/>
      <c r="N25" s="14"/>
      <c r="O25" s="14"/>
      <c r="P25" s="44"/>
      <c r="Q25" s="44"/>
      <c r="R25" s="14"/>
      <c r="S25" s="14"/>
      <c r="T25" s="14"/>
      <c r="U25" s="14"/>
      <c r="V25" s="14"/>
      <c r="W25" s="14"/>
      <c r="X25" s="14"/>
      <c r="Y25" s="14">
        <v>1</v>
      </c>
      <c r="Z25" s="14"/>
      <c r="AA25" s="14">
        <v>457039.82</v>
      </c>
      <c r="AB25" s="14">
        <v>250932.24</v>
      </c>
      <c r="AC25" s="14">
        <v>217050.20914680313</v>
      </c>
      <c r="AD25" s="14">
        <v>35014.76</v>
      </c>
      <c r="AE25" s="14">
        <v>179547.84</v>
      </c>
      <c r="AF25" s="45"/>
      <c r="AG25" s="46"/>
      <c r="AH25" s="46">
        <v>40940.769999999997</v>
      </c>
      <c r="AI25" s="46">
        <v>10422.73</v>
      </c>
      <c r="AJ25" s="46">
        <v>94925.32</v>
      </c>
      <c r="AK25" s="14">
        <v>62295.933893612768</v>
      </c>
      <c r="AL25" s="14">
        <v>14282.91</v>
      </c>
      <c r="AM25" s="14">
        <v>506455.49302148202</v>
      </c>
      <c r="AN25" s="15">
        <v>2628116.91</v>
      </c>
      <c r="AO25" s="15"/>
      <c r="AP25" s="15"/>
      <c r="AQ25" s="15">
        <v>2674076.4899999998</v>
      </c>
      <c r="AR25" s="15">
        <v>288703.71000000043</v>
      </c>
      <c r="AS25" s="15">
        <v>334663.29000000004</v>
      </c>
      <c r="AT25" s="7"/>
    </row>
    <row r="26" spans="1:46">
      <c r="A26" s="1" t="s">
        <v>25</v>
      </c>
      <c r="B26" s="26">
        <v>3200.9</v>
      </c>
      <c r="C26" s="14">
        <v>101291.13069773446</v>
      </c>
      <c r="D26" s="25">
        <v>56376.689301922903</v>
      </c>
      <c r="E26" s="14">
        <v>0</v>
      </c>
      <c r="F26" s="43"/>
      <c r="G26" s="14"/>
      <c r="H26" s="44"/>
      <c r="I26" s="14"/>
      <c r="J26" s="44"/>
      <c r="K26" s="14"/>
      <c r="L26" s="14"/>
      <c r="M26" s="14"/>
      <c r="N26" s="14"/>
      <c r="O26" s="14"/>
      <c r="P26" s="44"/>
      <c r="Q26" s="44"/>
      <c r="R26" s="14"/>
      <c r="S26" s="14"/>
      <c r="T26" s="14"/>
      <c r="U26" s="14"/>
      <c r="V26" s="14">
        <v>1</v>
      </c>
      <c r="W26" s="14"/>
      <c r="X26" s="14"/>
      <c r="Y26" s="14"/>
      <c r="Z26" s="14"/>
      <c r="AA26" s="14">
        <v>84854.92</v>
      </c>
      <c r="AB26" s="14">
        <v>95789.06</v>
      </c>
      <c r="AC26" s="14">
        <v>45725.398252609273</v>
      </c>
      <c r="AD26" s="14"/>
      <c r="AE26" s="14">
        <v>11510.4</v>
      </c>
      <c r="AF26" s="45">
        <v>224856.84</v>
      </c>
      <c r="AG26" s="46"/>
      <c r="AH26" s="46">
        <v>7922.16</v>
      </c>
      <c r="AI26" s="46">
        <v>1945.96</v>
      </c>
      <c r="AJ26" s="46">
        <v>0</v>
      </c>
      <c r="AK26" s="14">
        <v>16280.133988679998</v>
      </c>
      <c r="AL26" s="14">
        <v>520</v>
      </c>
      <c r="AM26" s="14">
        <v>116933.91911223442</v>
      </c>
      <c r="AN26" s="15">
        <v>911534.93</v>
      </c>
      <c r="AO26" s="15">
        <v>14724.849999999999</v>
      </c>
      <c r="AP26" s="15"/>
      <c r="AQ26" s="15">
        <v>926848.87</v>
      </c>
      <c r="AR26" s="15">
        <v>13957.229999999981</v>
      </c>
      <c r="AS26" s="15">
        <v>29271.169999999925</v>
      </c>
      <c r="AT26" s="6"/>
    </row>
    <row r="27" spans="1:46" s="8" customFormat="1">
      <c r="A27" s="3" t="s">
        <v>26</v>
      </c>
      <c r="B27" s="10">
        <v>3103.4</v>
      </c>
      <c r="C27" s="14">
        <v>114457.33624107255</v>
      </c>
      <c r="D27" s="25">
        <v>54659.445024707908</v>
      </c>
      <c r="E27" s="14">
        <v>27387.257937791917</v>
      </c>
      <c r="F27" s="43"/>
      <c r="G27" s="14"/>
      <c r="H27" s="44">
        <v>18</v>
      </c>
      <c r="I27" s="14"/>
      <c r="J27" s="44"/>
      <c r="K27" s="14"/>
      <c r="L27" s="14"/>
      <c r="M27" s="14"/>
      <c r="N27" s="14"/>
      <c r="O27" s="14"/>
      <c r="P27" s="44"/>
      <c r="Q27" s="44"/>
      <c r="R27" s="14"/>
      <c r="S27" s="14"/>
      <c r="T27" s="14"/>
      <c r="U27" s="14"/>
      <c r="V27" s="14"/>
      <c r="W27" s="14"/>
      <c r="X27" s="14"/>
      <c r="Y27" s="14"/>
      <c r="Z27" s="14"/>
      <c r="AA27" s="14">
        <v>105255.34</v>
      </c>
      <c r="AB27" s="14">
        <v>56608.57</v>
      </c>
      <c r="AC27" s="14">
        <v>54644.967132977486</v>
      </c>
      <c r="AD27" s="14"/>
      <c r="AE27" s="14">
        <v>40161.599999999999</v>
      </c>
      <c r="AF27" s="45"/>
      <c r="AG27" s="46"/>
      <c r="AH27" s="46">
        <v>8061.54</v>
      </c>
      <c r="AI27" s="46">
        <v>2058.36</v>
      </c>
      <c r="AJ27" s="46">
        <v>10149.129999999999</v>
      </c>
      <c r="AK27" s="14">
        <v>14125.529329710238</v>
      </c>
      <c r="AL27" s="14">
        <v>0</v>
      </c>
      <c r="AM27" s="14">
        <v>113372.09052857268</v>
      </c>
      <c r="AN27" s="15">
        <v>594045.94999999995</v>
      </c>
      <c r="AO27" s="15">
        <v>298.89</v>
      </c>
      <c r="AP27" s="15"/>
      <c r="AQ27" s="15">
        <v>577658.27</v>
      </c>
      <c r="AR27" s="15">
        <v>96411.190000000177</v>
      </c>
      <c r="AS27" s="15">
        <v>80023.510000000242</v>
      </c>
      <c r="AT27" s="7"/>
    </row>
    <row r="28" spans="1:46">
      <c r="A28" s="1" t="s">
        <v>27</v>
      </c>
      <c r="B28" s="26">
        <v>4654</v>
      </c>
      <c r="C28" s="14">
        <v>146590.5435855095</v>
      </c>
      <c r="D28" s="25">
        <v>81969.793499062507</v>
      </c>
      <c r="E28" s="14">
        <v>49681.744847379392</v>
      </c>
      <c r="F28" s="43"/>
      <c r="G28" s="14"/>
      <c r="H28" s="44"/>
      <c r="I28" s="14"/>
      <c r="J28" s="44"/>
      <c r="K28" s="14"/>
      <c r="L28" s="14"/>
      <c r="M28" s="14"/>
      <c r="N28" s="14"/>
      <c r="O28" s="14"/>
      <c r="P28" s="44"/>
      <c r="Q28" s="44"/>
      <c r="R28" s="14"/>
      <c r="S28" s="14"/>
      <c r="T28" s="14"/>
      <c r="U28" s="14"/>
      <c r="V28" s="14">
        <v>2</v>
      </c>
      <c r="W28" s="14"/>
      <c r="X28" s="14"/>
      <c r="Y28" s="14"/>
      <c r="Z28" s="14">
        <v>1</v>
      </c>
      <c r="AA28" s="14">
        <v>157805.63</v>
      </c>
      <c r="AB28" s="14">
        <v>84331.86</v>
      </c>
      <c r="AC28" s="14">
        <v>67921.999430737342</v>
      </c>
      <c r="AD28" s="14"/>
      <c r="AE28" s="14">
        <v>60213.599999999999</v>
      </c>
      <c r="AF28" s="45"/>
      <c r="AG28" s="46">
        <v>43182.239999999998</v>
      </c>
      <c r="AH28" s="46">
        <v>12079.98</v>
      </c>
      <c r="AI28" s="46">
        <v>3084.96</v>
      </c>
      <c r="AJ28" s="46">
        <v>22957.72</v>
      </c>
      <c r="AK28" s="14">
        <v>21727.491721489801</v>
      </c>
      <c r="AL28" s="14">
        <v>7784.14</v>
      </c>
      <c r="AM28" s="14">
        <v>170017.95106012028</v>
      </c>
      <c r="AN28" s="15">
        <v>950877.21</v>
      </c>
      <c r="AO28" s="15">
        <v>14536.86</v>
      </c>
      <c r="AP28" s="15"/>
      <c r="AQ28" s="15">
        <v>971657.59</v>
      </c>
      <c r="AR28" s="15">
        <v>125248.5900000002</v>
      </c>
      <c r="AS28" s="15">
        <v>146028.97000000009</v>
      </c>
      <c r="AT28" s="6"/>
    </row>
    <row r="29" spans="1:46" s="8" customFormat="1">
      <c r="A29" s="3" t="s">
        <v>22</v>
      </c>
      <c r="B29" s="10">
        <v>9316</v>
      </c>
      <c r="C29" s="14">
        <v>281155.67154734686</v>
      </c>
      <c r="D29" s="25">
        <v>170272.20566220031</v>
      </c>
      <c r="E29" s="14">
        <v>97433.754437495139</v>
      </c>
      <c r="F29" s="43"/>
      <c r="G29" s="14"/>
      <c r="H29" s="44"/>
      <c r="I29" s="14"/>
      <c r="J29" s="44"/>
      <c r="K29" s="14"/>
      <c r="L29" s="14"/>
      <c r="M29" s="14"/>
      <c r="N29" s="14"/>
      <c r="O29" s="14"/>
      <c r="P29" s="44"/>
      <c r="Q29" s="44"/>
      <c r="R29" s="14"/>
      <c r="S29" s="14"/>
      <c r="T29" s="14"/>
      <c r="U29" s="14"/>
      <c r="V29" s="14">
        <v>12</v>
      </c>
      <c r="W29" s="14">
        <v>250</v>
      </c>
      <c r="X29" s="14"/>
      <c r="Y29" s="14"/>
      <c r="Z29" s="14"/>
      <c r="AA29" s="14">
        <v>310239.43</v>
      </c>
      <c r="AB29" s="14">
        <v>152375.98000000001</v>
      </c>
      <c r="AC29" s="14">
        <v>188263.03191334361</v>
      </c>
      <c r="AD29" s="14"/>
      <c r="AE29" s="14">
        <v>121017.60000000001</v>
      </c>
      <c r="AF29" s="45"/>
      <c r="AG29" s="46">
        <v>84897.12</v>
      </c>
      <c r="AH29" s="46">
        <v>30825.78</v>
      </c>
      <c r="AI29" s="46">
        <v>7580.52</v>
      </c>
      <c r="AJ29" s="46">
        <v>37609.51</v>
      </c>
      <c r="AK29" s="14">
        <v>42791.90633807455</v>
      </c>
      <c r="AL29" s="14">
        <v>4748.93</v>
      </c>
      <c r="AM29" s="14">
        <v>340328.1547219769</v>
      </c>
      <c r="AN29" s="15">
        <v>1826893.2200000002</v>
      </c>
      <c r="AO29" s="15">
        <v>17587.64</v>
      </c>
      <c r="AP29" s="15">
        <f>0.07+283.61</f>
        <v>283.68</v>
      </c>
      <c r="AQ29" s="15">
        <v>1795580.6400000001</v>
      </c>
      <c r="AR29" s="15">
        <v>118802.54000000004</v>
      </c>
      <c r="AS29" s="15">
        <v>87489.959999999963</v>
      </c>
      <c r="AT29" s="7"/>
    </row>
    <row r="30" spans="1:46">
      <c r="A30" s="1" t="s">
        <v>23</v>
      </c>
      <c r="B30" s="26">
        <v>10136.4</v>
      </c>
      <c r="C30" s="14">
        <v>452778.30643888225</v>
      </c>
      <c r="D30" s="25">
        <v>185266.9799779226</v>
      </c>
      <c r="E30" s="14">
        <v>135176.31368521194</v>
      </c>
      <c r="F30" s="43">
        <v>150</v>
      </c>
      <c r="G30" s="14">
        <v>85494.36</v>
      </c>
      <c r="H30" s="44">
        <v>41</v>
      </c>
      <c r="I30" s="14"/>
      <c r="J30" s="44"/>
      <c r="K30" s="14"/>
      <c r="L30" s="14">
        <v>1</v>
      </c>
      <c r="M30" s="14"/>
      <c r="N30" s="14"/>
      <c r="O30" s="14"/>
      <c r="P30" s="44"/>
      <c r="Q30" s="44"/>
      <c r="R30" s="14"/>
      <c r="S30" s="14"/>
      <c r="T30" s="14"/>
      <c r="U30" s="14"/>
      <c r="V30" s="14">
        <v>6</v>
      </c>
      <c r="W30" s="14"/>
      <c r="X30" s="14"/>
      <c r="Y30" s="14">
        <v>4</v>
      </c>
      <c r="Z30" s="14"/>
      <c r="AA30" s="14">
        <v>307148.23</v>
      </c>
      <c r="AB30" s="14">
        <v>195062.62</v>
      </c>
      <c r="AC30" s="14">
        <v>253911.80549575074</v>
      </c>
      <c r="AD30" s="14">
        <v>29759.38</v>
      </c>
      <c r="AE30" s="14">
        <v>140496</v>
      </c>
      <c r="AF30" s="45"/>
      <c r="AG30" s="46"/>
      <c r="AH30" s="46">
        <v>23510.1</v>
      </c>
      <c r="AI30" s="46">
        <v>6002.64</v>
      </c>
      <c r="AJ30" s="46">
        <v>53020.46</v>
      </c>
      <c r="AK30" s="14">
        <v>44101.920730062135</v>
      </c>
      <c r="AL30" s="14">
        <v>13386.45</v>
      </c>
      <c r="AM30" s="14">
        <v>370298.65903003933</v>
      </c>
      <c r="AN30" s="15">
        <v>2053098.3399999999</v>
      </c>
      <c r="AO30" s="15"/>
      <c r="AP30" s="15"/>
      <c r="AQ30" s="15">
        <v>2114330.2399999998</v>
      </c>
      <c r="AR30" s="15">
        <v>295095.02</v>
      </c>
      <c r="AS30" s="15">
        <v>356326.92000000016</v>
      </c>
      <c r="AT30" s="6"/>
    </row>
    <row r="31" spans="1:46" s="8" customFormat="1">
      <c r="A31" s="3" t="s">
        <v>28</v>
      </c>
      <c r="B31" s="10">
        <v>13379.6</v>
      </c>
      <c r="C31" s="14">
        <v>412677.18536675465</v>
      </c>
      <c r="D31" s="25">
        <v>244544.22529819398</v>
      </c>
      <c r="E31" s="14">
        <v>122609.23786056606</v>
      </c>
      <c r="F31" s="43">
        <v>100</v>
      </c>
      <c r="G31" s="14"/>
      <c r="H31" s="44">
        <v>64</v>
      </c>
      <c r="I31" s="14"/>
      <c r="J31" s="44">
        <v>1</v>
      </c>
      <c r="K31" s="14"/>
      <c r="L31" s="14"/>
      <c r="M31" s="14"/>
      <c r="N31" s="14"/>
      <c r="O31" s="14"/>
      <c r="P31" s="44"/>
      <c r="Q31" s="44"/>
      <c r="R31" s="14"/>
      <c r="S31" s="14"/>
      <c r="T31" s="14"/>
      <c r="U31" s="14"/>
      <c r="V31" s="14">
        <v>3</v>
      </c>
      <c r="W31" s="14"/>
      <c r="X31" s="14"/>
      <c r="Y31" s="14">
        <v>3</v>
      </c>
      <c r="Z31" s="14"/>
      <c r="AA31" s="14">
        <v>458292.5</v>
      </c>
      <c r="AB31" s="14">
        <v>247962.75</v>
      </c>
      <c r="AC31" s="14">
        <v>274349.595393617</v>
      </c>
      <c r="AD31" s="14">
        <v>31148.52</v>
      </c>
      <c r="AE31" s="14">
        <v>185042.4</v>
      </c>
      <c r="AF31" s="45"/>
      <c r="AG31" s="46"/>
      <c r="AH31" s="46">
        <v>41023.08</v>
      </c>
      <c r="AI31" s="46">
        <v>10443.959999999999</v>
      </c>
      <c r="AJ31" s="46">
        <v>104772.63</v>
      </c>
      <c r="AK31" s="14">
        <v>61138.724401556712</v>
      </c>
      <c r="AL31" s="14">
        <v>12333.91</v>
      </c>
      <c r="AM31" s="14">
        <v>488777.86377395468</v>
      </c>
      <c r="AN31" s="15">
        <v>2588413.15</v>
      </c>
      <c r="AO31" s="15">
        <v>3414.56</v>
      </c>
      <c r="AP31" s="15">
        <v>7281.91</v>
      </c>
      <c r="AQ31" s="15">
        <v>2609784.34</v>
      </c>
      <c r="AR31" s="15">
        <v>301299.88999999827</v>
      </c>
      <c r="AS31" s="15">
        <v>322671.07999999821</v>
      </c>
      <c r="AT31" s="7"/>
    </row>
    <row r="32" spans="1:46">
      <c r="A32" s="1" t="s">
        <v>29</v>
      </c>
      <c r="B32" s="26">
        <v>4634.1000000000004</v>
      </c>
      <c r="C32" s="14">
        <v>130927.62774732265</v>
      </c>
      <c r="D32" s="25">
        <v>84699.273106397857</v>
      </c>
      <c r="E32" s="14">
        <v>37119.514599961825</v>
      </c>
      <c r="F32" s="43"/>
      <c r="G32" s="14"/>
      <c r="H32" s="44">
        <v>102</v>
      </c>
      <c r="I32" s="14"/>
      <c r="J32" s="44"/>
      <c r="K32" s="14"/>
      <c r="L32" s="14"/>
      <c r="M32" s="14"/>
      <c r="N32" s="14"/>
      <c r="O32" s="14"/>
      <c r="P32" s="44"/>
      <c r="Q32" s="44"/>
      <c r="R32" s="14"/>
      <c r="S32" s="14"/>
      <c r="T32" s="14"/>
      <c r="U32" s="14"/>
      <c r="V32" s="14">
        <v>2</v>
      </c>
      <c r="W32" s="14"/>
      <c r="X32" s="14"/>
      <c r="Y32" s="14"/>
      <c r="Z32" s="14"/>
      <c r="AA32" s="14">
        <v>157028.23000000001</v>
      </c>
      <c r="AB32" s="14">
        <v>81649.37999999999</v>
      </c>
      <c r="AC32" s="14">
        <v>59244.022181391687</v>
      </c>
      <c r="AD32" s="14"/>
      <c r="AE32" s="14">
        <v>60108</v>
      </c>
      <c r="AF32" s="45"/>
      <c r="AG32" s="46"/>
      <c r="AH32" s="46">
        <v>12023.4</v>
      </c>
      <c r="AI32" s="46">
        <v>3069</v>
      </c>
      <c r="AJ32" s="46">
        <v>20024.37</v>
      </c>
      <c r="AK32" s="14">
        <v>21227.370144941102</v>
      </c>
      <c r="AL32" s="14">
        <v>2809.0299999999997</v>
      </c>
      <c r="AM32" s="14">
        <v>169290.9727133011</v>
      </c>
      <c r="AN32" s="15">
        <v>881319.86</v>
      </c>
      <c r="AO32" s="15">
        <v>3249.66</v>
      </c>
      <c r="AP32" s="15"/>
      <c r="AQ32" s="15">
        <v>821166.74</v>
      </c>
      <c r="AR32" s="15">
        <v>276497.34000000008</v>
      </c>
      <c r="AS32" s="15">
        <v>216344.22000000009</v>
      </c>
      <c r="AT32" s="6"/>
    </row>
    <row r="33" spans="1:46">
      <c r="A33" s="1" t="s">
        <v>30</v>
      </c>
      <c r="B33" s="26">
        <v>3169.5</v>
      </c>
      <c r="C33" s="14">
        <v>148168.55238048395</v>
      </c>
      <c r="D33" s="25">
        <v>57930.201357486454</v>
      </c>
      <c r="E33" s="14">
        <v>0</v>
      </c>
      <c r="F33" s="43"/>
      <c r="G33" s="14"/>
      <c r="H33" s="44"/>
      <c r="I33" s="15"/>
      <c r="J33" s="48"/>
      <c r="K33" s="15"/>
      <c r="L33" s="14">
        <v>1</v>
      </c>
      <c r="M33" s="14">
        <v>17500</v>
      </c>
      <c r="N33" s="14"/>
      <c r="O33" s="14"/>
      <c r="P33" s="48"/>
      <c r="Q33" s="48"/>
      <c r="R33" s="15"/>
      <c r="S33" s="15"/>
      <c r="T33" s="15"/>
      <c r="U33" s="15"/>
      <c r="V33" s="15"/>
      <c r="W33" s="15"/>
      <c r="X33" s="15"/>
      <c r="Y33" s="15"/>
      <c r="Z33" s="15"/>
      <c r="AA33" s="14">
        <v>86501.84</v>
      </c>
      <c r="AB33" s="14">
        <v>55975.199999999997</v>
      </c>
      <c r="AC33" s="14">
        <v>47240.078529699618</v>
      </c>
      <c r="AD33" s="14"/>
      <c r="AE33" s="14">
        <v>11510.4</v>
      </c>
      <c r="AF33" s="45">
        <v>224594.28</v>
      </c>
      <c r="AG33" s="46"/>
      <c r="AH33" s="46">
        <v>8189.64</v>
      </c>
      <c r="AI33" s="46">
        <v>1943.4</v>
      </c>
      <c r="AJ33" s="46">
        <v>57708.800000000003</v>
      </c>
      <c r="AK33" s="14">
        <v>15827.626375432301</v>
      </c>
      <c r="AL33" s="14">
        <v>860</v>
      </c>
      <c r="AM33" s="14">
        <v>115786.82765041925</v>
      </c>
      <c r="AN33" s="15">
        <v>854126.9</v>
      </c>
      <c r="AO33" s="15">
        <v>6900</v>
      </c>
      <c r="AP33" s="15"/>
      <c r="AQ33" s="15">
        <v>847977.06</v>
      </c>
      <c r="AR33" s="15">
        <v>153051.83000000031</v>
      </c>
      <c r="AS33" s="15">
        <v>146901.99000000034</v>
      </c>
      <c r="AT33" s="6"/>
    </row>
    <row r="34" spans="1:46">
      <c r="A34" s="1" t="s">
        <v>59</v>
      </c>
      <c r="B34" s="26">
        <v>3594</v>
      </c>
      <c r="C34" s="14">
        <v>130318.51002112613</v>
      </c>
      <c r="D34" s="25">
        <v>65688.955254395434</v>
      </c>
      <c r="E34" s="14">
        <v>30072.717916089721</v>
      </c>
      <c r="F34" s="43"/>
      <c r="G34" s="14"/>
      <c r="H34" s="44">
        <v>38</v>
      </c>
      <c r="I34" s="14"/>
      <c r="J34" s="44"/>
      <c r="K34" s="14"/>
      <c r="L34" s="14"/>
      <c r="M34" s="14"/>
      <c r="N34" s="14"/>
      <c r="O34" s="14"/>
      <c r="P34" s="44"/>
      <c r="Q34" s="44"/>
      <c r="R34" s="14"/>
      <c r="S34" s="14"/>
      <c r="T34" s="14"/>
      <c r="U34" s="14"/>
      <c r="V34" s="14"/>
      <c r="W34" s="14"/>
      <c r="X34" s="14"/>
      <c r="Y34" s="14"/>
      <c r="Z34" s="14"/>
      <c r="AA34" s="14">
        <v>122888.78</v>
      </c>
      <c r="AB34" s="14">
        <v>66440.97</v>
      </c>
      <c r="AC34" s="14">
        <v>55208.43291062957</v>
      </c>
      <c r="AD34" s="14"/>
      <c r="AE34" s="14">
        <v>40929.599999999999</v>
      </c>
      <c r="AF34" s="45"/>
      <c r="AG34" s="46"/>
      <c r="AH34" s="46">
        <v>8598.2900000000009</v>
      </c>
      <c r="AI34" s="46">
        <v>2001.4</v>
      </c>
      <c r="AJ34" s="46">
        <v>10253.92</v>
      </c>
      <c r="AK34" s="14">
        <v>16444.633121408326</v>
      </c>
      <c r="AL34" s="14">
        <v>2512.65</v>
      </c>
      <c r="AM34" s="14">
        <v>131294.4813300542</v>
      </c>
      <c r="AN34" s="15">
        <v>691646.71</v>
      </c>
      <c r="AO34" s="15"/>
      <c r="AP34" s="15"/>
      <c r="AQ34" s="15">
        <v>670397.49</v>
      </c>
      <c r="AR34" s="15">
        <v>153635.98999999987</v>
      </c>
      <c r="AS34" s="15">
        <v>132386.7699999999</v>
      </c>
      <c r="AT34" s="6"/>
    </row>
    <row r="35" spans="1:46">
      <c r="A35" s="1" t="s">
        <v>31</v>
      </c>
      <c r="B35" s="26">
        <v>3572.9</v>
      </c>
      <c r="C35" s="14">
        <v>106764.36999281625</v>
      </c>
      <c r="D35" s="25">
        <v>62928.636698066271</v>
      </c>
      <c r="E35" s="14">
        <v>29914.481313966869</v>
      </c>
      <c r="F35" s="43"/>
      <c r="G35" s="14"/>
      <c r="H35" s="44">
        <v>20</v>
      </c>
      <c r="I35" s="14"/>
      <c r="J35" s="44"/>
      <c r="K35" s="14"/>
      <c r="L35" s="14"/>
      <c r="M35" s="14"/>
      <c r="N35" s="14"/>
      <c r="O35" s="14"/>
      <c r="P35" s="44"/>
      <c r="Q35" s="44"/>
      <c r="R35" s="14"/>
      <c r="S35" s="14"/>
      <c r="T35" s="14"/>
      <c r="U35" s="14"/>
      <c r="V35" s="14"/>
      <c r="W35" s="14"/>
      <c r="X35" s="14"/>
      <c r="Y35" s="14"/>
      <c r="Z35" s="14"/>
      <c r="AA35" s="14">
        <v>122472.44</v>
      </c>
      <c r="AB35" s="14">
        <v>66216.070000000007</v>
      </c>
      <c r="AC35" s="14">
        <v>49764.680334804798</v>
      </c>
      <c r="AD35" s="14"/>
      <c r="AE35" s="14">
        <v>40891.199999999997</v>
      </c>
      <c r="AF35" s="45"/>
      <c r="AG35" s="46">
        <v>33507.24</v>
      </c>
      <c r="AH35" s="46">
        <v>8576.4</v>
      </c>
      <c r="AI35" s="46">
        <v>1996.32</v>
      </c>
      <c r="AJ35" s="46">
        <v>14500.35</v>
      </c>
      <c r="AK35" s="14">
        <v>16567.723610595382</v>
      </c>
      <c r="AL35" s="14">
        <v>2354.81</v>
      </c>
      <c r="AM35" s="14">
        <v>130523.66509297458</v>
      </c>
      <c r="AN35" s="15">
        <v>723393.03</v>
      </c>
      <c r="AO35" s="15"/>
      <c r="AP35" s="15"/>
      <c r="AQ35" s="15">
        <v>734283.69</v>
      </c>
      <c r="AR35" s="15">
        <v>31622.740000000107</v>
      </c>
      <c r="AS35" s="15">
        <v>42513.400000000023</v>
      </c>
      <c r="AT35" s="6"/>
    </row>
    <row r="36" spans="1:46">
      <c r="A36" s="1" t="s">
        <v>32</v>
      </c>
      <c r="B36" s="26">
        <v>16262.3</v>
      </c>
      <c r="C36" s="14">
        <v>526394.11112420855</v>
      </c>
      <c r="D36" s="25">
        <v>297232.46995925286</v>
      </c>
      <c r="E36" s="14">
        <v>191890.33550362472</v>
      </c>
      <c r="F36" s="43">
        <v>220</v>
      </c>
      <c r="G36" s="14"/>
      <c r="H36" s="44">
        <v>18</v>
      </c>
      <c r="I36" s="14"/>
      <c r="J36" s="44"/>
      <c r="K36" s="14"/>
      <c r="L36" s="14">
        <v>21</v>
      </c>
      <c r="M36" s="14"/>
      <c r="N36" s="14"/>
      <c r="O36" s="14"/>
      <c r="P36" s="44"/>
      <c r="Q36" s="14"/>
      <c r="R36" s="14"/>
      <c r="S36" s="14"/>
      <c r="T36" s="14"/>
      <c r="U36" s="14"/>
      <c r="V36" s="14">
        <v>21</v>
      </c>
      <c r="W36" s="14">
        <v>340</v>
      </c>
      <c r="X36" s="14"/>
      <c r="Y36" s="14">
        <v>10</v>
      </c>
      <c r="Z36" s="14"/>
      <c r="AA36" s="14">
        <v>495478.95</v>
      </c>
      <c r="AB36" s="14">
        <v>292051.3</v>
      </c>
      <c r="AC36" s="14">
        <v>280171.43209233863</v>
      </c>
      <c r="AD36" s="14"/>
      <c r="AE36" s="14">
        <v>216465.6</v>
      </c>
      <c r="AF36" s="45"/>
      <c r="AG36" s="46"/>
      <c r="AH36" s="46">
        <v>46754.63</v>
      </c>
      <c r="AI36" s="46">
        <v>12050.89</v>
      </c>
      <c r="AJ36" s="46">
        <v>85343.360000000001</v>
      </c>
      <c r="AK36" s="14">
        <v>71105.654487834894</v>
      </c>
      <c r="AL36" s="14">
        <v>8362.7800000000007</v>
      </c>
      <c r="AM36" s="14">
        <v>594087.43565212586</v>
      </c>
      <c r="AN36" s="15">
        <v>3040862.12</v>
      </c>
      <c r="AO36" s="15">
        <v>-465.20000000000027</v>
      </c>
      <c r="AP36" s="15"/>
      <c r="AQ36" s="15">
        <v>2989628.36</v>
      </c>
      <c r="AR36" s="15">
        <v>385154.8900000006</v>
      </c>
      <c r="AS36" s="15">
        <v>333921.13000000035</v>
      </c>
      <c r="AT36" s="6"/>
    </row>
    <row r="37" spans="1:46">
      <c r="A37" s="1" t="s">
        <v>33</v>
      </c>
      <c r="B37" s="26">
        <v>6184.5</v>
      </c>
      <c r="C37" s="14">
        <v>215815.97616031012</v>
      </c>
      <c r="D37" s="25">
        <v>113036.54528959614</v>
      </c>
      <c r="E37" s="14">
        <v>59790.944330822349</v>
      </c>
      <c r="F37" s="43"/>
      <c r="G37" s="14"/>
      <c r="H37" s="44">
        <v>54</v>
      </c>
      <c r="I37" s="14"/>
      <c r="J37" s="44"/>
      <c r="K37" s="14"/>
      <c r="L37" s="14"/>
      <c r="M37" s="14"/>
      <c r="N37" s="14"/>
      <c r="O37" s="14"/>
      <c r="P37" s="44"/>
      <c r="Q37" s="44"/>
      <c r="R37" s="14"/>
      <c r="S37" s="14"/>
      <c r="T37" s="14"/>
      <c r="U37" s="14"/>
      <c r="V37" s="14"/>
      <c r="W37" s="14"/>
      <c r="X37" s="14"/>
      <c r="Y37" s="14">
        <v>1</v>
      </c>
      <c r="Z37" s="14">
        <v>1</v>
      </c>
      <c r="AA37" s="14">
        <v>206266.26</v>
      </c>
      <c r="AB37" s="14">
        <v>111520.13</v>
      </c>
      <c r="AC37" s="14">
        <v>101249.64803736468</v>
      </c>
      <c r="AD37" s="14"/>
      <c r="AE37" s="14">
        <v>80188.800000000003</v>
      </c>
      <c r="AF37" s="45"/>
      <c r="AG37" s="46"/>
      <c r="AH37" s="46">
        <v>19148.28</v>
      </c>
      <c r="AI37" s="46">
        <v>5039.58</v>
      </c>
      <c r="AJ37" s="46">
        <v>39211.129999999997</v>
      </c>
      <c r="AK37" s="14">
        <v>27834.121214343289</v>
      </c>
      <c r="AL37" s="14">
        <v>1441.6399999999999</v>
      </c>
      <c r="AM37" s="14">
        <v>225929.52692980529</v>
      </c>
      <c r="AN37" s="15">
        <v>1168380.05</v>
      </c>
      <c r="AO37" s="15"/>
      <c r="AP37" s="15"/>
      <c r="AQ37" s="15">
        <v>1192252.01</v>
      </c>
      <c r="AR37" s="15">
        <v>33590.239999999991</v>
      </c>
      <c r="AS37" s="15">
        <v>57462.199999999953</v>
      </c>
      <c r="AT37" s="6"/>
    </row>
    <row r="38" spans="1:46">
      <c r="A38" s="2" t="s">
        <v>34</v>
      </c>
      <c r="B38" s="27">
        <v>4570.5</v>
      </c>
      <c r="C38" s="14">
        <v>137799.90470683371</v>
      </c>
      <c r="D38" s="25">
        <v>83536.830826436926</v>
      </c>
      <c r="E38" s="14">
        <v>41127.692185305779</v>
      </c>
      <c r="F38" s="43"/>
      <c r="G38" s="14"/>
      <c r="H38" s="44">
        <v>44</v>
      </c>
      <c r="I38" s="14"/>
      <c r="J38" s="44"/>
      <c r="K38" s="14"/>
      <c r="L38" s="14"/>
      <c r="M38" s="14"/>
      <c r="N38" s="14"/>
      <c r="O38" s="14"/>
      <c r="P38" s="44"/>
      <c r="Q38" s="44"/>
      <c r="R38" s="14"/>
      <c r="S38" s="14"/>
      <c r="T38" s="14"/>
      <c r="U38" s="14"/>
      <c r="V38" s="14"/>
      <c r="W38" s="14"/>
      <c r="X38" s="14"/>
      <c r="Y38" s="14"/>
      <c r="Z38" s="14"/>
      <c r="AA38" s="14">
        <v>152562.75</v>
      </c>
      <c r="AB38" s="14">
        <v>84847.25</v>
      </c>
      <c r="AC38" s="14">
        <v>73311.099469508787</v>
      </c>
      <c r="AD38" s="14">
        <v>13097</v>
      </c>
      <c r="AE38" s="14">
        <v>60146.400000000001</v>
      </c>
      <c r="AF38" s="45"/>
      <c r="AG38" s="46">
        <v>41747.870000000003</v>
      </c>
      <c r="AH38" s="46">
        <v>11679.62</v>
      </c>
      <c r="AI38" s="46">
        <v>2982.97</v>
      </c>
      <c r="AJ38" s="46">
        <v>14901.08</v>
      </c>
      <c r="AK38" s="14">
        <v>21042.74962893621</v>
      </c>
      <c r="AL38" s="14">
        <v>1280</v>
      </c>
      <c r="AM38" s="14">
        <v>166967.56452949715</v>
      </c>
      <c r="AN38" s="15">
        <v>930753.79</v>
      </c>
      <c r="AO38" s="15">
        <v>783.87</v>
      </c>
      <c r="AP38" s="15">
        <v>13679.59</v>
      </c>
      <c r="AQ38" s="15">
        <v>912299.66</v>
      </c>
      <c r="AR38" s="15">
        <v>117970.54000000027</v>
      </c>
      <c r="AS38" s="15">
        <v>99516.410000000265</v>
      </c>
      <c r="AT38" s="6"/>
    </row>
    <row r="39" spans="1:46" s="8" customFormat="1">
      <c r="A39" s="3" t="s">
        <v>35</v>
      </c>
      <c r="B39" s="10">
        <v>8206.6</v>
      </c>
      <c r="C39" s="14">
        <v>280852.55277383805</v>
      </c>
      <c r="D39" s="25">
        <v>149995.2643825046</v>
      </c>
      <c r="E39" s="14">
        <v>62829.404051247038</v>
      </c>
      <c r="F39" s="43"/>
      <c r="G39" s="14"/>
      <c r="H39" s="44">
        <f>27+36</f>
        <v>63</v>
      </c>
      <c r="I39" s="14">
        <v>9450</v>
      </c>
      <c r="J39" s="44"/>
      <c r="K39" s="14"/>
      <c r="L39" s="14"/>
      <c r="M39" s="14"/>
      <c r="N39" s="14"/>
      <c r="O39" s="14"/>
      <c r="P39" s="44"/>
      <c r="Q39" s="44"/>
      <c r="R39" s="14"/>
      <c r="S39" s="14"/>
      <c r="T39" s="14"/>
      <c r="U39" s="14"/>
      <c r="V39" s="14"/>
      <c r="W39" s="14"/>
      <c r="X39" s="14"/>
      <c r="Y39" s="14"/>
      <c r="Z39" s="14"/>
      <c r="AA39" s="14">
        <v>261439.83</v>
      </c>
      <c r="AB39" s="14">
        <v>146043.88</v>
      </c>
      <c r="AC39" s="14">
        <v>125903.21330633629</v>
      </c>
      <c r="AD39" s="14">
        <v>23977.69</v>
      </c>
      <c r="AE39" s="14">
        <v>103987.2</v>
      </c>
      <c r="AF39" s="45"/>
      <c r="AG39" s="46"/>
      <c r="AH39" s="46">
        <v>20014.439999999999</v>
      </c>
      <c r="AI39" s="46">
        <v>5109.72</v>
      </c>
      <c r="AJ39" s="46">
        <v>45628.83</v>
      </c>
      <c r="AK39" s="14">
        <v>36496.241110781732</v>
      </c>
      <c r="AL39" s="14">
        <v>8809.39</v>
      </c>
      <c r="AM39" s="14">
        <v>299800.02517618885</v>
      </c>
      <c r="AN39" s="15">
        <v>1526092.61</v>
      </c>
      <c r="AO39" s="15"/>
      <c r="AP39" s="15">
        <v>272.61</v>
      </c>
      <c r="AQ39" s="15">
        <v>1532334.81</v>
      </c>
      <c r="AR39" s="15">
        <v>275254.04000000004</v>
      </c>
      <c r="AS39" s="15">
        <v>281496.24</v>
      </c>
      <c r="AT39" s="7"/>
    </row>
    <row r="40" spans="1:46">
      <c r="A40" s="2" t="s">
        <v>36</v>
      </c>
      <c r="B40" s="27">
        <v>16346.5</v>
      </c>
      <c r="C40" s="14">
        <v>602222.02976150205</v>
      </c>
      <c r="D40" s="25">
        <v>298771.42656259733</v>
      </c>
      <c r="E40" s="14">
        <v>132827.11845502519</v>
      </c>
      <c r="F40" s="43"/>
      <c r="G40" s="14"/>
      <c r="H40" s="44">
        <f>66+42</f>
        <v>108</v>
      </c>
      <c r="I40" s="14">
        <v>27150</v>
      </c>
      <c r="J40" s="44"/>
      <c r="K40" s="14"/>
      <c r="L40" s="14"/>
      <c r="M40" s="14"/>
      <c r="N40" s="14">
        <v>1</v>
      </c>
      <c r="O40" s="14">
        <v>3650</v>
      </c>
      <c r="P40" s="44">
        <v>156</v>
      </c>
      <c r="Q40" s="44">
        <v>50700</v>
      </c>
      <c r="R40" s="14"/>
      <c r="S40" s="14"/>
      <c r="T40" s="14"/>
      <c r="U40" s="14"/>
      <c r="V40" s="14"/>
      <c r="W40" s="14">
        <v>105</v>
      </c>
      <c r="X40" s="14"/>
      <c r="Y40" s="14"/>
      <c r="Z40" s="14"/>
      <c r="AA40" s="14">
        <v>514372.43</v>
      </c>
      <c r="AB40" s="14">
        <v>539476.03</v>
      </c>
      <c r="AC40" s="14">
        <v>241565.47038956775</v>
      </c>
      <c r="AD40" s="14"/>
      <c r="AE40" s="14">
        <v>71971.199999999997</v>
      </c>
      <c r="AF40" s="45">
        <v>1350663.63</v>
      </c>
      <c r="AG40" s="46">
        <v>140243.49</v>
      </c>
      <c r="AH40" s="46">
        <v>66783.06</v>
      </c>
      <c r="AI40" s="46">
        <v>15860.43</v>
      </c>
      <c r="AJ40" s="46">
        <v>73288.100000000006</v>
      </c>
      <c r="AK40" s="14">
        <v>91648.52120870928</v>
      </c>
      <c r="AL40" s="14">
        <v>31068.61</v>
      </c>
      <c r="AM40" s="14">
        <v>597163.39428540098</v>
      </c>
      <c r="AN40" s="15">
        <v>4785545.7300000004</v>
      </c>
      <c r="AO40" s="15">
        <v>-133.78</v>
      </c>
      <c r="AP40" s="15">
        <v>1617.58</v>
      </c>
      <c r="AQ40" s="15">
        <v>4788088.18</v>
      </c>
      <c r="AR40" s="15">
        <v>1101893.379999999</v>
      </c>
      <c r="AS40" s="15">
        <v>1104435.8299999982</v>
      </c>
      <c r="AT40" s="6"/>
    </row>
    <row r="41" spans="1:46" s="8" customFormat="1">
      <c r="A41" s="3" t="s">
        <v>37</v>
      </c>
      <c r="B41" s="10">
        <v>17722.2</v>
      </c>
      <c r="C41" s="14">
        <v>574835.25887492031</v>
      </c>
      <c r="D41" s="25">
        <v>323915.63795477094</v>
      </c>
      <c r="E41" s="14">
        <v>159181.12745891343</v>
      </c>
      <c r="F41" s="43"/>
      <c r="G41" s="14"/>
      <c r="H41" s="44">
        <v>137</v>
      </c>
      <c r="I41" s="14">
        <v>27400</v>
      </c>
      <c r="J41" s="44"/>
      <c r="K41" s="14"/>
      <c r="L41" s="14"/>
      <c r="M41" s="14"/>
      <c r="N41" s="14"/>
      <c r="O41" s="14"/>
      <c r="P41" s="44">
        <v>226</v>
      </c>
      <c r="Q41" s="44">
        <v>73450</v>
      </c>
      <c r="R41" s="14"/>
      <c r="S41" s="14"/>
      <c r="T41" s="14"/>
      <c r="U41" s="14"/>
      <c r="V41" s="14"/>
      <c r="W41" s="14">
        <v>120</v>
      </c>
      <c r="X41" s="14"/>
      <c r="Y41" s="14"/>
      <c r="Z41" s="14"/>
      <c r="AA41" s="14">
        <v>584692.49</v>
      </c>
      <c r="AB41" s="14">
        <v>613293.29</v>
      </c>
      <c r="AC41" s="14">
        <v>253786.36707892286</v>
      </c>
      <c r="AD41" s="14"/>
      <c r="AE41" s="14">
        <v>83464.800000000003</v>
      </c>
      <c r="AF41" s="45">
        <v>1540477.44</v>
      </c>
      <c r="AG41" s="46">
        <v>159948</v>
      </c>
      <c r="AH41" s="46">
        <v>71408.7</v>
      </c>
      <c r="AI41" s="46">
        <v>17139.84</v>
      </c>
      <c r="AJ41" s="46">
        <v>61386.64</v>
      </c>
      <c r="AK41" s="14">
        <v>102237.60718147541</v>
      </c>
      <c r="AL41" s="14">
        <v>16899.82</v>
      </c>
      <c r="AM41" s="14">
        <v>647419.88231148769</v>
      </c>
      <c r="AN41" s="15">
        <v>5431661.1500000004</v>
      </c>
      <c r="AO41" s="15"/>
      <c r="AP41" s="15"/>
      <c r="AQ41" s="15">
        <v>5495724.4699999997</v>
      </c>
      <c r="AR41" s="15">
        <v>1354045.7600000016</v>
      </c>
      <c r="AS41" s="15">
        <v>1418109.080000001</v>
      </c>
      <c r="AT41" s="7"/>
    </row>
    <row r="42" spans="1:46">
      <c r="A42" s="2" t="s">
        <v>38</v>
      </c>
      <c r="B42" s="27">
        <v>6614.2</v>
      </c>
      <c r="C42" s="14">
        <v>195531.664389966</v>
      </c>
      <c r="D42" s="25">
        <v>120890.34163706796</v>
      </c>
      <c r="E42" s="14">
        <v>81006.738626069244</v>
      </c>
      <c r="F42" s="43">
        <v>150</v>
      </c>
      <c r="G42" s="14">
        <v>52000</v>
      </c>
      <c r="H42" s="44">
        <v>36</v>
      </c>
      <c r="I42" s="14"/>
      <c r="J42" s="44"/>
      <c r="K42" s="14"/>
      <c r="L42" s="14"/>
      <c r="M42" s="14"/>
      <c r="N42" s="14"/>
      <c r="O42" s="14"/>
      <c r="P42" s="44">
        <v>75</v>
      </c>
      <c r="Q42" s="44">
        <v>24375</v>
      </c>
      <c r="R42" s="14"/>
      <c r="S42" s="14"/>
      <c r="T42" s="14"/>
      <c r="U42" s="14"/>
      <c r="V42" s="14"/>
      <c r="W42" s="14">
        <v>72</v>
      </c>
      <c r="X42" s="14"/>
      <c r="Y42" s="14"/>
      <c r="Z42" s="14"/>
      <c r="AA42" s="14">
        <v>208115.81</v>
      </c>
      <c r="AB42" s="14">
        <v>223049.88</v>
      </c>
      <c r="AC42" s="14">
        <v>80585.998316601035</v>
      </c>
      <c r="AD42" s="14">
        <v>21850.75</v>
      </c>
      <c r="AE42" s="14">
        <v>30888</v>
      </c>
      <c r="AF42" s="45">
        <v>548716.43999999994</v>
      </c>
      <c r="AG42" s="46"/>
      <c r="AH42" s="46">
        <v>27469.98</v>
      </c>
      <c r="AI42" s="46">
        <v>6443.94</v>
      </c>
      <c r="AJ42" s="46">
        <v>87584.77</v>
      </c>
      <c r="AK42" s="14">
        <v>36352.262342131035</v>
      </c>
      <c r="AL42" s="14">
        <v>6591.68</v>
      </c>
      <c r="AM42" s="14">
        <v>241627.14480056884</v>
      </c>
      <c r="AN42" s="15">
        <v>1880149.08</v>
      </c>
      <c r="AO42" s="15"/>
      <c r="AP42" s="15"/>
      <c r="AQ42" s="15">
        <v>1870652.23</v>
      </c>
      <c r="AR42" s="15">
        <v>290825.99999999953</v>
      </c>
      <c r="AS42" s="15">
        <v>281329.14999999921</v>
      </c>
      <c r="AT42" s="6"/>
    </row>
    <row r="43" spans="1:46">
      <c r="A43" s="2" t="s">
        <v>39</v>
      </c>
      <c r="B43" s="27">
        <v>6582.9</v>
      </c>
      <c r="C43" s="14">
        <v>200652.41562375386</v>
      </c>
      <c r="D43" s="25">
        <v>120318.259194257</v>
      </c>
      <c r="E43" s="14">
        <v>110494.46705281774</v>
      </c>
      <c r="F43" s="43"/>
      <c r="G43" s="14"/>
      <c r="H43" s="44"/>
      <c r="I43" s="14"/>
      <c r="J43" s="44">
        <v>2</v>
      </c>
      <c r="K43" s="14"/>
      <c r="L43" s="14"/>
      <c r="M43" s="14"/>
      <c r="N43" s="14"/>
      <c r="O43" s="14"/>
      <c r="P43" s="44"/>
      <c r="Q43" s="44"/>
      <c r="R43" s="14"/>
      <c r="S43" s="14"/>
      <c r="T43" s="14"/>
      <c r="U43" s="14"/>
      <c r="V43" s="14">
        <v>1</v>
      </c>
      <c r="W43" s="14"/>
      <c r="X43" s="14"/>
      <c r="Y43" s="14"/>
      <c r="Z43" s="14"/>
      <c r="AA43" s="14">
        <v>206885.23</v>
      </c>
      <c r="AB43" s="14">
        <v>125331.26</v>
      </c>
      <c r="AC43" s="14">
        <v>120657.6651136014</v>
      </c>
      <c r="AD43" s="14"/>
      <c r="AE43" s="14">
        <v>31017.599999999999</v>
      </c>
      <c r="AF43" s="45">
        <v>545310</v>
      </c>
      <c r="AG43" s="46">
        <v>56620.08</v>
      </c>
      <c r="AH43" s="46">
        <v>27299.16</v>
      </c>
      <c r="AI43" s="46">
        <v>6740.52</v>
      </c>
      <c r="AJ43" s="46">
        <v>103116.79</v>
      </c>
      <c r="AK43" s="14">
        <v>36558.605390072029</v>
      </c>
      <c r="AL43" s="14">
        <v>9884.52</v>
      </c>
      <c r="AM43" s="14">
        <v>240483.70649627538</v>
      </c>
      <c r="AN43" s="15">
        <v>1925432.5</v>
      </c>
      <c r="AO43" s="15"/>
      <c r="AP43" s="15">
        <v>159.97999999999999</v>
      </c>
      <c r="AQ43" s="15">
        <v>1919783.36</v>
      </c>
      <c r="AR43" s="15">
        <v>159676.93000000017</v>
      </c>
      <c r="AS43" s="15">
        <v>154027.79000000027</v>
      </c>
      <c r="AT43" s="6"/>
    </row>
    <row r="44" spans="1:46">
      <c r="A44" s="2" t="s">
        <v>40</v>
      </c>
      <c r="B44" s="27">
        <v>13956.8</v>
      </c>
      <c r="C44" s="14">
        <v>467230.6151710446</v>
      </c>
      <c r="D44" s="25">
        <v>255093.93731066948</v>
      </c>
      <c r="E44" s="14">
        <v>128570.23784398468</v>
      </c>
      <c r="F44" s="43"/>
      <c r="G44" s="14"/>
      <c r="H44" s="44">
        <f>71+34</f>
        <v>105</v>
      </c>
      <c r="I44" s="14">
        <v>24850</v>
      </c>
      <c r="J44" s="44"/>
      <c r="K44" s="14"/>
      <c r="L44" s="14">
        <v>2</v>
      </c>
      <c r="M44" s="14"/>
      <c r="N44" s="14">
        <v>9</v>
      </c>
      <c r="O44" s="14">
        <v>35250</v>
      </c>
      <c r="P44" s="44"/>
      <c r="Q44" s="44"/>
      <c r="R44" s="14"/>
      <c r="S44" s="14"/>
      <c r="T44" s="14"/>
      <c r="U44" s="14"/>
      <c r="V44" s="14"/>
      <c r="W44" s="14">
        <v>110</v>
      </c>
      <c r="X44" s="14"/>
      <c r="Y44" s="14">
        <v>2</v>
      </c>
      <c r="Z44" s="14"/>
      <c r="AA44" s="14">
        <v>438385.81</v>
      </c>
      <c r="AB44" s="14">
        <v>455269.94</v>
      </c>
      <c r="AC44" s="14">
        <v>195059.33303681877</v>
      </c>
      <c r="AD44" s="14">
        <v>34819.58</v>
      </c>
      <c r="AE44" s="14">
        <v>62208</v>
      </c>
      <c r="AF44" s="45">
        <v>1155203.48</v>
      </c>
      <c r="AG44" s="46"/>
      <c r="AH44" s="46">
        <v>52832.76</v>
      </c>
      <c r="AI44" s="46">
        <v>12855.48</v>
      </c>
      <c r="AJ44" s="46">
        <v>173641.64</v>
      </c>
      <c r="AK44" s="14">
        <v>77219.820782657684</v>
      </c>
      <c r="AL44" s="14">
        <v>29179.279999999999</v>
      </c>
      <c r="AM44" s="14">
        <v>509863.88898923213</v>
      </c>
      <c r="AN44" s="15">
        <v>4003740.77</v>
      </c>
      <c r="AO44" s="15">
        <v>8337.83</v>
      </c>
      <c r="AP44" s="15"/>
      <c r="AQ44" s="15">
        <v>4025297.41</v>
      </c>
      <c r="AR44" s="15">
        <v>1187520.7200000016</v>
      </c>
      <c r="AS44" s="15">
        <v>1209077.3600000017</v>
      </c>
      <c r="AT44" s="6"/>
    </row>
    <row r="45" spans="1:46" s="8" customFormat="1">
      <c r="A45" s="3" t="s">
        <v>41</v>
      </c>
      <c r="B45" s="10">
        <v>6585.5</v>
      </c>
      <c r="C45" s="14">
        <v>225568.47609339314</v>
      </c>
      <c r="D45" s="25">
        <v>120365.78041953844</v>
      </c>
      <c r="E45" s="14">
        <v>58741.5151402103</v>
      </c>
      <c r="F45" s="43"/>
      <c r="G45" s="14"/>
      <c r="H45" s="44">
        <v>61</v>
      </c>
      <c r="I45" s="14">
        <v>21350</v>
      </c>
      <c r="J45" s="44"/>
      <c r="K45" s="14"/>
      <c r="L45" s="14"/>
      <c r="M45" s="14"/>
      <c r="N45" s="14">
        <v>6</v>
      </c>
      <c r="O45" s="14">
        <v>23100</v>
      </c>
      <c r="P45" s="44"/>
      <c r="Q45" s="44"/>
      <c r="R45" s="14"/>
      <c r="S45" s="14"/>
      <c r="T45" s="14"/>
      <c r="U45" s="14"/>
      <c r="V45" s="14"/>
      <c r="W45" s="14"/>
      <c r="X45" s="14"/>
      <c r="Y45" s="14"/>
      <c r="Z45" s="14"/>
      <c r="AA45" s="14">
        <v>208432.68</v>
      </c>
      <c r="AB45" s="14">
        <v>223288.7</v>
      </c>
      <c r="AC45" s="14">
        <v>92932.414608565829</v>
      </c>
      <c r="AD45" s="14">
        <v>25114.080000000002</v>
      </c>
      <c r="AE45" s="14">
        <v>35644.800000000003</v>
      </c>
      <c r="AF45" s="45">
        <v>549400.4</v>
      </c>
      <c r="AG45" s="46"/>
      <c r="AH45" s="46">
        <v>27164.639999999999</v>
      </c>
      <c r="AI45" s="46">
        <v>6450.98</v>
      </c>
      <c r="AJ45" s="46">
        <v>129756.13</v>
      </c>
      <c r="AK45" s="14">
        <v>36387.342580977886</v>
      </c>
      <c r="AL45" s="14">
        <v>23647.72</v>
      </c>
      <c r="AM45" s="14">
        <v>240578.68859183972</v>
      </c>
      <c r="AN45" s="15">
        <v>1882156.93</v>
      </c>
      <c r="AO45" s="15"/>
      <c r="AP45" s="15">
        <f>134.25+247.34+2498.55</f>
        <v>2880.1400000000003</v>
      </c>
      <c r="AQ45" s="15">
        <v>1986386.05</v>
      </c>
      <c r="AR45" s="15">
        <v>266148.11999999988</v>
      </c>
      <c r="AS45" s="15">
        <v>370377.24</v>
      </c>
      <c r="AT45" s="7"/>
    </row>
    <row r="46" spans="1:46">
      <c r="A46" s="2" t="s">
        <v>42</v>
      </c>
      <c r="B46" s="27">
        <v>3115</v>
      </c>
      <c r="C46" s="14">
        <v>138930.63023778299</v>
      </c>
      <c r="D46" s="25">
        <v>56934.083366010505</v>
      </c>
      <c r="E46" s="14">
        <v>27309.158831031065</v>
      </c>
      <c r="F46" s="43"/>
      <c r="G46" s="14"/>
      <c r="H46" s="44">
        <v>29</v>
      </c>
      <c r="I46" s="14"/>
      <c r="J46" s="44"/>
      <c r="K46" s="14"/>
      <c r="L46" s="14"/>
      <c r="M46" s="14"/>
      <c r="N46" s="14"/>
      <c r="O46" s="14"/>
      <c r="P46" s="44"/>
      <c r="Q46" s="44"/>
      <c r="R46" s="14"/>
      <c r="S46" s="14"/>
      <c r="T46" s="14"/>
      <c r="U46" s="14"/>
      <c r="V46" s="14"/>
      <c r="W46" s="14"/>
      <c r="X46" s="14"/>
      <c r="Y46" s="14"/>
      <c r="Z46" s="14"/>
      <c r="AA46" s="14">
        <v>105480.09</v>
      </c>
      <c r="AB46" s="14">
        <v>71243.88</v>
      </c>
      <c r="AC46" s="14">
        <v>48098.942847723418</v>
      </c>
      <c r="AD46" s="14"/>
      <c r="AE46" s="14">
        <v>45048</v>
      </c>
      <c r="AF46" s="45"/>
      <c r="AG46" s="46"/>
      <c r="AH46" s="46">
        <v>8073</v>
      </c>
      <c r="AI46" s="46">
        <v>2061.84</v>
      </c>
      <c r="AJ46" s="46">
        <v>15070.96</v>
      </c>
      <c r="AK46" s="14">
        <v>14202.016027597921</v>
      </c>
      <c r="AL46" s="14">
        <v>12529.31</v>
      </c>
      <c r="AM46" s="14">
        <v>113795.85680109038</v>
      </c>
      <c r="AN46" s="15">
        <v>595197.76</v>
      </c>
      <c r="AO46" s="15"/>
      <c r="AP46" s="15"/>
      <c r="AQ46" s="15">
        <v>602592.49</v>
      </c>
      <c r="AR46" s="15">
        <v>108033.34999999998</v>
      </c>
      <c r="AS46" s="15">
        <v>115428.07999999996</v>
      </c>
      <c r="AT46" s="6"/>
    </row>
    <row r="47" spans="1:46">
      <c r="A47" s="3" t="s">
        <v>43</v>
      </c>
      <c r="B47" s="10">
        <v>6192.5</v>
      </c>
      <c r="C47" s="14">
        <v>175303.74772183469</v>
      </c>
      <c r="D47" s="25">
        <v>113182.76444430821</v>
      </c>
      <c r="E47" s="14">
        <v>52947.524257194185</v>
      </c>
      <c r="F47" s="43"/>
      <c r="G47" s="14"/>
      <c r="H47" s="44">
        <v>34</v>
      </c>
      <c r="I47" s="14"/>
      <c r="J47" s="44"/>
      <c r="K47" s="14"/>
      <c r="L47" s="14">
        <v>1</v>
      </c>
      <c r="M47" s="14"/>
      <c r="N47" s="14"/>
      <c r="O47" s="14"/>
      <c r="P47" s="44"/>
      <c r="Q47" s="44"/>
      <c r="R47" s="14"/>
      <c r="S47" s="14"/>
      <c r="T47" s="14"/>
      <c r="U47" s="14"/>
      <c r="V47" s="14"/>
      <c r="W47" s="14"/>
      <c r="X47" s="14"/>
      <c r="Y47" s="14"/>
      <c r="Z47" s="14"/>
      <c r="AA47" s="14">
        <v>134431.94</v>
      </c>
      <c r="AB47" s="14">
        <v>155198.76</v>
      </c>
      <c r="AC47" s="14">
        <v>70281.064279930448</v>
      </c>
      <c r="AD47" s="14"/>
      <c r="AE47" s="14">
        <v>21093.599999999999</v>
      </c>
      <c r="AF47" s="45">
        <v>354325.15</v>
      </c>
      <c r="AG47" s="46">
        <v>36790.18</v>
      </c>
      <c r="AH47" s="49">
        <v>48397.29</v>
      </c>
      <c r="AI47" s="46">
        <v>12483.15</v>
      </c>
      <c r="AJ47" s="46">
        <v>147150.67000000001</v>
      </c>
      <c r="AK47" s="14">
        <v>31006.644109438246</v>
      </c>
      <c r="AL47" s="14">
        <v>17109.16</v>
      </c>
      <c r="AM47" s="14">
        <v>226221.77953154163</v>
      </c>
      <c r="AN47" s="15">
        <v>1414903.3699999999</v>
      </c>
      <c r="AO47" s="15">
        <v>10535.53</v>
      </c>
      <c r="AP47" s="15">
        <v>1451.39</v>
      </c>
      <c r="AQ47" s="15">
        <v>1484764.79</v>
      </c>
      <c r="AR47" s="15">
        <v>1460343.4000000004</v>
      </c>
      <c r="AS47" s="15">
        <v>1530204.8200000005</v>
      </c>
      <c r="AT47" s="6"/>
    </row>
    <row r="48" spans="1:46" s="8" customFormat="1">
      <c r="A48" s="3" t="s">
        <v>44</v>
      </c>
      <c r="B48" s="10">
        <v>14650.7</v>
      </c>
      <c r="C48" s="14">
        <v>449691.04490068363</v>
      </c>
      <c r="D48" s="25">
        <v>267776.62124250724</v>
      </c>
      <c r="E48" s="14">
        <v>169390.65423796762</v>
      </c>
      <c r="F48" s="43"/>
      <c r="G48" s="14"/>
      <c r="H48" s="44">
        <f>31+76</f>
        <v>107</v>
      </c>
      <c r="I48" s="14">
        <v>10850</v>
      </c>
      <c r="J48" s="44">
        <v>2</v>
      </c>
      <c r="K48" s="14"/>
      <c r="L48" s="14"/>
      <c r="M48" s="14"/>
      <c r="N48" s="14"/>
      <c r="O48" s="14"/>
      <c r="P48" s="44"/>
      <c r="Q48" s="44"/>
      <c r="R48" s="14">
        <v>1</v>
      </c>
      <c r="S48" s="14">
        <v>2850</v>
      </c>
      <c r="T48" s="14"/>
      <c r="U48" s="14"/>
      <c r="V48" s="14"/>
      <c r="W48" s="14"/>
      <c r="X48" s="14"/>
      <c r="Y48" s="14"/>
      <c r="Z48" s="14"/>
      <c r="AA48" s="14">
        <v>508145.83</v>
      </c>
      <c r="AB48" s="14">
        <v>274724.69</v>
      </c>
      <c r="AC48" s="14">
        <v>292763.13986450771</v>
      </c>
      <c r="AD48" s="14"/>
      <c r="AE48" s="14">
        <v>193418.4</v>
      </c>
      <c r="AF48" s="45"/>
      <c r="AG48" s="46">
        <v>139025.35999999999</v>
      </c>
      <c r="AH48" s="46">
        <v>42210.22</v>
      </c>
      <c r="AI48" s="46">
        <v>10760.5</v>
      </c>
      <c r="AJ48" s="46">
        <v>78034.149999999994</v>
      </c>
      <c r="AK48" s="14">
        <v>68952.698770956296</v>
      </c>
      <c r="AL48" s="14">
        <v>30826.37</v>
      </c>
      <c r="AM48" s="14">
        <v>535213.14903233864</v>
      </c>
      <c r="AN48" s="15">
        <v>2984163.69</v>
      </c>
      <c r="AO48" s="15">
        <v>26438.17</v>
      </c>
      <c r="AP48" s="15">
        <f>3667.88+4467.11+4443.04</f>
        <v>12578.029999999999</v>
      </c>
      <c r="AQ48" s="15">
        <v>3006158.8000000003</v>
      </c>
      <c r="AR48" s="15">
        <v>580863.4299999997</v>
      </c>
      <c r="AS48" s="15">
        <v>602858.54</v>
      </c>
      <c r="AT48" s="7"/>
    </row>
    <row r="49" spans="1:46">
      <c r="A49" s="2" t="s">
        <v>46</v>
      </c>
      <c r="B49" s="27">
        <v>4650.8999999999996</v>
      </c>
      <c r="C49" s="14">
        <v>174088.82150552183</v>
      </c>
      <c r="D49" s="25">
        <v>85006.333331293179</v>
      </c>
      <c r="E49" s="14">
        <v>58608.68476012005</v>
      </c>
      <c r="F49" s="43"/>
      <c r="G49" s="14"/>
      <c r="H49" s="44">
        <v>76</v>
      </c>
      <c r="I49" s="14"/>
      <c r="J49" s="44"/>
      <c r="K49" s="14"/>
      <c r="L49" s="14">
        <v>6</v>
      </c>
      <c r="M49" s="14"/>
      <c r="N49" s="14"/>
      <c r="O49" s="14"/>
      <c r="P49" s="44"/>
      <c r="Q49" s="44"/>
      <c r="R49" s="14"/>
      <c r="S49" s="14"/>
      <c r="T49" s="14"/>
      <c r="U49" s="14"/>
      <c r="V49" s="14">
        <v>3</v>
      </c>
      <c r="W49" s="14">
        <v>78</v>
      </c>
      <c r="X49" s="14"/>
      <c r="Y49" s="14"/>
      <c r="Z49" s="14"/>
      <c r="AA49" s="14">
        <v>157746.67000000001</v>
      </c>
      <c r="AB49" s="14">
        <v>97716.04</v>
      </c>
      <c r="AC49" s="14">
        <v>70141.500154357505</v>
      </c>
      <c r="AD49" s="14">
        <v>13745.29</v>
      </c>
      <c r="AE49" s="14">
        <v>60132</v>
      </c>
      <c r="AF49" s="45"/>
      <c r="AG49" s="46"/>
      <c r="AH49" s="46">
        <v>12075.34</v>
      </c>
      <c r="AI49" s="46">
        <v>3083.27</v>
      </c>
      <c r="AJ49" s="46">
        <v>19987.97</v>
      </c>
      <c r="AK49" s="14">
        <v>21278.051224640505</v>
      </c>
      <c r="AL49" s="14">
        <v>16028.08</v>
      </c>
      <c r="AM49" s="14">
        <v>169904.70317694743</v>
      </c>
      <c r="AN49" s="15">
        <v>888349.12</v>
      </c>
      <c r="AO49" s="15">
        <v>1798.3</v>
      </c>
      <c r="AP49" s="15">
        <v>4405.63</v>
      </c>
      <c r="AQ49" s="15">
        <v>976421.22</v>
      </c>
      <c r="AR49" s="15">
        <v>165911.25</v>
      </c>
      <c r="AS49" s="15">
        <v>253983.34999999998</v>
      </c>
      <c r="AT49" s="6"/>
    </row>
    <row r="50" spans="1:46">
      <c r="A50" s="2" t="s">
        <v>45</v>
      </c>
      <c r="B50" s="27">
        <v>2175</v>
      </c>
      <c r="C50" s="14">
        <v>83554.154766541295</v>
      </c>
      <c r="D50" s="25">
        <v>39753.332687342816</v>
      </c>
      <c r="E50" s="14">
        <v>18470.938939202875</v>
      </c>
      <c r="F50" s="43"/>
      <c r="G50" s="14"/>
      <c r="H50" s="44"/>
      <c r="I50" s="14"/>
      <c r="J50" s="44"/>
      <c r="K50" s="14"/>
      <c r="L50" s="14"/>
      <c r="M50" s="14"/>
      <c r="N50" s="14"/>
      <c r="O50" s="14"/>
      <c r="P50" s="44"/>
      <c r="Q50" s="44"/>
      <c r="R50" s="14"/>
      <c r="S50" s="14"/>
      <c r="T50" s="14"/>
      <c r="U50" s="14"/>
      <c r="V50" s="14"/>
      <c r="W50" s="14"/>
      <c r="X50" s="14"/>
      <c r="Y50" s="14"/>
      <c r="Z50" s="14"/>
      <c r="AA50" s="14">
        <v>68514.7</v>
      </c>
      <c r="AB50" s="14">
        <v>37043.230000000003</v>
      </c>
      <c r="AC50" s="14">
        <v>27681.162514863059</v>
      </c>
      <c r="AD50" s="14"/>
      <c r="AE50" s="14">
        <v>11510.4</v>
      </c>
      <c r="AF50" s="45">
        <v>180530.16</v>
      </c>
      <c r="AG50" s="46"/>
      <c r="AH50" s="46">
        <v>8926.6200000000008</v>
      </c>
      <c r="AI50" s="46">
        <v>2120.04</v>
      </c>
      <c r="AJ50" s="46">
        <v>37755.599999999999</v>
      </c>
      <c r="AK50" s="14">
        <v>11561.710853940764</v>
      </c>
      <c r="AL50" s="14">
        <v>1140</v>
      </c>
      <c r="AM50" s="14">
        <v>79456.176097069532</v>
      </c>
      <c r="AN50" s="15">
        <v>571604.98</v>
      </c>
      <c r="AO50" s="15"/>
      <c r="AP50" s="15"/>
      <c r="AQ50" s="15">
        <v>547037.19999999995</v>
      </c>
      <c r="AR50" s="15">
        <v>156022.72000000009</v>
      </c>
      <c r="AS50" s="15">
        <v>131454.94000000006</v>
      </c>
      <c r="AT50" s="6"/>
    </row>
    <row r="51" spans="1:46">
      <c r="A51" s="2" t="s">
        <v>47</v>
      </c>
      <c r="B51" s="27">
        <v>4574.8</v>
      </c>
      <c r="C51" s="14">
        <v>183094.49485579759</v>
      </c>
      <c r="D51" s="25">
        <v>83615.423622094677</v>
      </c>
      <c r="E51" s="14">
        <v>102407.84665441973</v>
      </c>
      <c r="F51" s="43">
        <v>100</v>
      </c>
      <c r="G51" s="14">
        <v>90000</v>
      </c>
      <c r="H51" s="44"/>
      <c r="I51" s="14"/>
      <c r="J51" s="44">
        <v>3</v>
      </c>
      <c r="K51" s="14">
        <v>254196.31</v>
      </c>
      <c r="L51" s="14"/>
      <c r="M51" s="14"/>
      <c r="N51" s="14"/>
      <c r="O51" s="14"/>
      <c r="P51" s="44"/>
      <c r="Q51" s="44"/>
      <c r="R51" s="14"/>
      <c r="S51" s="14"/>
      <c r="T51" s="14"/>
      <c r="U51" s="14"/>
      <c r="V51" s="14"/>
      <c r="W51" s="14"/>
      <c r="X51" s="14"/>
      <c r="Y51" s="14">
        <v>2</v>
      </c>
      <c r="Z51" s="14"/>
      <c r="AA51" s="14">
        <v>154902.32999999999</v>
      </c>
      <c r="AB51" s="14">
        <v>81204.12</v>
      </c>
      <c r="AC51" s="14">
        <v>95247.449432733571</v>
      </c>
      <c r="AD51" s="14">
        <v>17632.89</v>
      </c>
      <c r="AE51" s="14">
        <v>63352.800000000003</v>
      </c>
      <c r="AF51" s="45"/>
      <c r="AG51" s="46"/>
      <c r="AH51" s="46">
        <v>11846.28</v>
      </c>
      <c r="AI51" s="46">
        <v>3025.32</v>
      </c>
      <c r="AJ51" s="46">
        <v>19766.88</v>
      </c>
      <c r="AK51" s="14">
        <v>21050.79806004975</v>
      </c>
      <c r="AL51" s="14">
        <v>2608.92</v>
      </c>
      <c r="AM51" s="14">
        <v>167124.65030293044</v>
      </c>
      <c r="AN51" s="15">
        <v>869916.15999999992</v>
      </c>
      <c r="AO51" s="15">
        <v>3473.81</v>
      </c>
      <c r="AP51" s="15"/>
      <c r="AQ51" s="15">
        <v>858677.79</v>
      </c>
      <c r="AR51" s="15">
        <v>312996.53999999957</v>
      </c>
      <c r="AS51" s="15">
        <v>301758.16999999969</v>
      </c>
      <c r="AT51" s="6"/>
    </row>
    <row r="52" spans="1:46">
      <c r="A52" s="2" t="s">
        <v>48</v>
      </c>
      <c r="B52" s="27">
        <v>1532.6</v>
      </c>
      <c r="C52" s="14">
        <v>55090.186037333871</v>
      </c>
      <c r="D52" s="25">
        <v>28011.934563963947</v>
      </c>
      <c r="E52" s="14">
        <v>15043.437992678128</v>
      </c>
      <c r="F52" s="43">
        <v>70</v>
      </c>
      <c r="G52" s="14"/>
      <c r="H52" s="44"/>
      <c r="I52" s="14"/>
      <c r="J52" s="44"/>
      <c r="K52" s="14"/>
      <c r="L52" s="14"/>
      <c r="M52" s="14"/>
      <c r="N52" s="14"/>
      <c r="O52" s="14"/>
      <c r="P52" s="44"/>
      <c r="Q52" s="44"/>
      <c r="R52" s="14"/>
      <c r="S52" s="14"/>
      <c r="T52" s="14"/>
      <c r="U52" s="14"/>
      <c r="V52" s="14"/>
      <c r="W52" s="14"/>
      <c r="X52" s="14"/>
      <c r="Y52" s="14"/>
      <c r="Z52" s="14"/>
      <c r="AA52" s="14">
        <v>51257.09</v>
      </c>
      <c r="AB52" s="14">
        <v>27712.7</v>
      </c>
      <c r="AC52" s="14">
        <v>21457.436412752057</v>
      </c>
      <c r="AD52" s="14"/>
      <c r="AE52" s="14">
        <v>25689.599999999999</v>
      </c>
      <c r="AF52" s="45"/>
      <c r="AG52" s="46"/>
      <c r="AH52" s="46">
        <v>4758.3</v>
      </c>
      <c r="AI52" s="46">
        <v>1252.5</v>
      </c>
      <c r="AJ52" s="46">
        <v>11110.09</v>
      </c>
      <c r="AK52" s="14">
        <v>6925.8833778159142</v>
      </c>
      <c r="AL52" s="14">
        <v>280</v>
      </c>
      <c r="AM52" s="14">
        <v>55988.292177640804</v>
      </c>
      <c r="AN52" s="15">
        <v>290316.71999999997</v>
      </c>
      <c r="AO52" s="15"/>
      <c r="AP52" s="15"/>
      <c r="AQ52" s="15">
        <v>296871.3</v>
      </c>
      <c r="AR52" s="15">
        <v>77679.500000000058</v>
      </c>
      <c r="AS52" s="15">
        <v>84234.080000000075</v>
      </c>
      <c r="AT52" s="6"/>
    </row>
    <row r="53" spans="1:46">
      <c r="A53" s="2" t="s">
        <v>73</v>
      </c>
      <c r="B53" s="27">
        <v>3770.2</v>
      </c>
      <c r="C53" s="14">
        <v>136968.36468857276</v>
      </c>
      <c r="D53" s="25">
        <v>68909.432136928663</v>
      </c>
      <c r="E53" s="14">
        <v>34792.397267697874</v>
      </c>
      <c r="F53" s="43"/>
      <c r="G53" s="14"/>
      <c r="H53" s="44"/>
      <c r="I53" s="14"/>
      <c r="J53" s="44"/>
      <c r="K53" s="14"/>
      <c r="L53" s="14"/>
      <c r="M53" s="14"/>
      <c r="N53" s="14"/>
      <c r="O53" s="14"/>
      <c r="P53" s="44"/>
      <c r="Q53" s="44"/>
      <c r="R53" s="14"/>
      <c r="S53" s="14"/>
      <c r="T53" s="14"/>
      <c r="U53" s="14"/>
      <c r="V53" s="14"/>
      <c r="W53" s="14">
        <v>69</v>
      </c>
      <c r="X53" s="14"/>
      <c r="Y53" s="14"/>
      <c r="Z53" s="14"/>
      <c r="AA53" s="14">
        <v>126451.56</v>
      </c>
      <c r="AB53" s="14">
        <v>69909.240000000005</v>
      </c>
      <c r="AC53" s="14">
        <v>54919.180180257245</v>
      </c>
      <c r="AD53" s="14"/>
      <c r="AE53" s="14">
        <v>40261.440000000002</v>
      </c>
      <c r="AF53" s="45"/>
      <c r="AG53" s="14"/>
      <c r="AH53" s="50"/>
      <c r="AI53" s="46">
        <v>3501</v>
      </c>
      <c r="AJ53" s="46">
        <v>15864</v>
      </c>
      <c r="AK53" s="14">
        <v>16900.388135874698</v>
      </c>
      <c r="AL53" s="14">
        <v>9070.82</v>
      </c>
      <c r="AM53" s="14">
        <v>137731.34488329725</v>
      </c>
      <c r="AN53" s="15">
        <v>721232.58</v>
      </c>
      <c r="AO53" s="15"/>
      <c r="AP53" s="15"/>
      <c r="AQ53" s="15">
        <v>730864.92</v>
      </c>
      <c r="AR53" s="15">
        <v>33857.820000000065</v>
      </c>
      <c r="AS53" s="15">
        <v>43490.160000000149</v>
      </c>
      <c r="AT53" s="6"/>
    </row>
    <row r="54" spans="1:46">
      <c r="A54" s="2" t="s">
        <v>49</v>
      </c>
      <c r="B54" s="27">
        <v>5335</v>
      </c>
      <c r="C54" s="14">
        <v>175252.23402843406</v>
      </c>
      <c r="D54" s="25">
        <v>97509.898798608687</v>
      </c>
      <c r="E54" s="14">
        <v>44616.144399213721</v>
      </c>
      <c r="F54" s="43">
        <v>120</v>
      </c>
      <c r="G54" s="14"/>
      <c r="H54" s="44"/>
      <c r="I54" s="14"/>
      <c r="J54" s="44"/>
      <c r="K54" s="14"/>
      <c r="L54" s="14"/>
      <c r="M54" s="14"/>
      <c r="N54" s="14"/>
      <c r="O54" s="14"/>
      <c r="P54" s="44"/>
      <c r="Q54" s="44"/>
      <c r="R54" s="14"/>
      <c r="S54" s="14"/>
      <c r="T54" s="14"/>
      <c r="U54" s="14"/>
      <c r="V54" s="14"/>
      <c r="W54" s="14"/>
      <c r="X54" s="14"/>
      <c r="Y54" s="14"/>
      <c r="Z54" s="14"/>
      <c r="AA54" s="14">
        <v>135319.85999999999</v>
      </c>
      <c r="AB54" s="14">
        <v>170695.53999999998</v>
      </c>
      <c r="AC54" s="14">
        <v>85088.766187031928</v>
      </c>
      <c r="AD54" s="14"/>
      <c r="AE54" s="14">
        <v>25228.799999999999</v>
      </c>
      <c r="AF54" s="45">
        <v>356545.8</v>
      </c>
      <c r="AG54" s="46"/>
      <c r="AH54" s="46">
        <v>13001.4</v>
      </c>
      <c r="AI54" s="46">
        <v>3085.8</v>
      </c>
      <c r="AJ54" s="46">
        <v>15374.76</v>
      </c>
      <c r="AK54" s="14">
        <v>26065.804416447805</v>
      </c>
      <c r="AL54" s="14">
        <v>670</v>
      </c>
      <c r="AM54" s="14">
        <v>194895.95378292687</v>
      </c>
      <c r="AN54" s="15">
        <v>1387638.91</v>
      </c>
      <c r="AO54" s="15"/>
      <c r="AP54" s="15"/>
      <c r="AQ54" s="15">
        <v>1373964.69</v>
      </c>
      <c r="AR54" s="15">
        <v>37170.249999999767</v>
      </c>
      <c r="AS54" s="15">
        <v>23496.029999999795</v>
      </c>
      <c r="AT54" s="6"/>
    </row>
    <row r="55" spans="1:46" s="8" customFormat="1">
      <c r="A55" s="3" t="s">
        <v>50</v>
      </c>
      <c r="B55" s="10">
        <v>7562.2</v>
      </c>
      <c r="C55" s="14">
        <v>348906.02575660212</v>
      </c>
      <c r="D55" s="25">
        <v>138217.31147044772</v>
      </c>
      <c r="E55" s="14">
        <v>94350.63357603678</v>
      </c>
      <c r="F55" s="47">
        <v>40</v>
      </c>
      <c r="G55" s="14"/>
      <c r="H55" s="44">
        <v>48</v>
      </c>
      <c r="I55" s="14"/>
      <c r="J55" s="44"/>
      <c r="K55" s="14"/>
      <c r="L55" s="14"/>
      <c r="M55" s="14"/>
      <c r="N55" s="14"/>
      <c r="O55" s="14"/>
      <c r="P55" s="44"/>
      <c r="Q55" s="44"/>
      <c r="R55" s="14"/>
      <c r="S55" s="14"/>
      <c r="T55" s="14">
        <v>4</v>
      </c>
      <c r="U55" s="14">
        <v>40000</v>
      </c>
      <c r="V55" s="14">
        <v>3</v>
      </c>
      <c r="W55" s="14"/>
      <c r="X55" s="14"/>
      <c r="Y55" s="14"/>
      <c r="Z55" s="14"/>
      <c r="AA55" s="14">
        <v>255493.24</v>
      </c>
      <c r="AB55" s="14">
        <v>137608.91999999998</v>
      </c>
      <c r="AC55" s="14">
        <v>98540.298466730732</v>
      </c>
      <c r="AD55" s="14"/>
      <c r="AE55" s="14">
        <v>100999.2</v>
      </c>
      <c r="AF55" s="45"/>
      <c r="AG55" s="46"/>
      <c r="AH55" s="46">
        <v>27451.56</v>
      </c>
      <c r="AI55" s="46">
        <v>6654.84</v>
      </c>
      <c r="AJ55" s="46">
        <v>55623.38</v>
      </c>
      <c r="AK55" s="14">
        <v>34488.410410883145</v>
      </c>
      <c r="AL55" s="14">
        <v>9138.52</v>
      </c>
      <c r="AM55" s="14">
        <v>276259.07810632605</v>
      </c>
      <c r="AN55" s="15">
        <v>1449648.85</v>
      </c>
      <c r="AO55" s="15">
        <v>596.63</v>
      </c>
      <c r="AP55" s="15"/>
      <c r="AQ55" s="15">
        <v>1418735.24</v>
      </c>
      <c r="AR55" s="15">
        <v>267937.59999999986</v>
      </c>
      <c r="AS55" s="15">
        <v>237023.98999999976</v>
      </c>
      <c r="AT55" s="7"/>
    </row>
    <row r="56" spans="1:46" s="8" customFormat="1">
      <c r="A56" s="3" t="s">
        <v>51</v>
      </c>
      <c r="B56" s="10">
        <v>5830.3</v>
      </c>
      <c r="C56" s="14">
        <v>187469.96807257371</v>
      </c>
      <c r="D56" s="25">
        <v>102687.68522509329</v>
      </c>
      <c r="E56" s="14">
        <v>144371.84124981714</v>
      </c>
      <c r="F56" s="43"/>
      <c r="G56" s="14"/>
      <c r="H56" s="44"/>
      <c r="I56" s="14"/>
      <c r="J56" s="44"/>
      <c r="K56" s="14"/>
      <c r="L56" s="14"/>
      <c r="M56" s="14"/>
      <c r="N56" s="14"/>
      <c r="O56" s="14"/>
      <c r="P56" s="44"/>
      <c r="Q56" s="44"/>
      <c r="R56" s="14"/>
      <c r="S56" s="14"/>
      <c r="T56" s="14"/>
      <c r="U56" s="14"/>
      <c r="V56" s="14"/>
      <c r="W56" s="14"/>
      <c r="X56" s="14"/>
      <c r="Y56" s="14">
        <v>1</v>
      </c>
      <c r="Z56" s="14"/>
      <c r="AA56" s="14">
        <v>192387.21</v>
      </c>
      <c r="AB56" s="14">
        <v>102400.14</v>
      </c>
      <c r="AC56" s="14">
        <v>87317.082265197983</v>
      </c>
      <c r="AD56" s="14">
        <v>3129.8</v>
      </c>
      <c r="AE56" s="14">
        <v>80340</v>
      </c>
      <c r="AF56" s="45"/>
      <c r="AG56" s="46"/>
      <c r="AH56" s="46">
        <v>19738.38</v>
      </c>
      <c r="AI56" s="46">
        <v>4700.16</v>
      </c>
      <c r="AJ56" s="46">
        <v>26131.23</v>
      </c>
      <c r="AK56" s="14">
        <v>26289.959284014178</v>
      </c>
      <c r="AL56" s="14">
        <v>3947.8</v>
      </c>
      <c r="AM56" s="14">
        <v>212990.04298792849</v>
      </c>
      <c r="AN56" s="15">
        <v>1089930.1099999999</v>
      </c>
      <c r="AO56" s="15">
        <v>1616.12</v>
      </c>
      <c r="AP56" s="15"/>
      <c r="AQ56" s="15">
        <v>1080434.97</v>
      </c>
      <c r="AR56" s="15">
        <v>156737.91999999993</v>
      </c>
      <c r="AS56" s="15">
        <v>147242.78000000003</v>
      </c>
      <c r="AT56" s="7"/>
    </row>
    <row r="57" spans="1:46" s="8" customFormat="1">
      <c r="A57" s="3" t="s">
        <v>52</v>
      </c>
      <c r="B57" s="10">
        <v>2880.4</v>
      </c>
      <c r="C57" s="14">
        <v>100981.49137174507</v>
      </c>
      <c r="D57" s="25">
        <v>52646.206654079193</v>
      </c>
      <c r="E57" s="14">
        <v>0</v>
      </c>
      <c r="F57" s="43"/>
      <c r="G57" s="14"/>
      <c r="H57" s="44"/>
      <c r="I57" s="14"/>
      <c r="J57" s="44"/>
      <c r="K57" s="14"/>
      <c r="L57" s="14"/>
      <c r="M57" s="14"/>
      <c r="N57" s="14"/>
      <c r="O57" s="14"/>
      <c r="P57" s="44"/>
      <c r="Q57" s="44"/>
      <c r="R57" s="14"/>
      <c r="S57" s="14"/>
      <c r="T57" s="14"/>
      <c r="U57" s="14"/>
      <c r="V57" s="14"/>
      <c r="W57" s="14">
        <v>70</v>
      </c>
      <c r="X57" s="14"/>
      <c r="Y57" s="14"/>
      <c r="Z57" s="14"/>
      <c r="AA57" s="14">
        <v>95064.34</v>
      </c>
      <c r="AB57" s="14">
        <v>51447.38</v>
      </c>
      <c r="AC57" s="14">
        <v>35904.61788652683</v>
      </c>
      <c r="AD57" s="14"/>
      <c r="AE57" s="14">
        <v>42768</v>
      </c>
      <c r="AF57" s="45"/>
      <c r="AG57" s="46"/>
      <c r="AH57" s="46">
        <v>10382.459999999999</v>
      </c>
      <c r="AI57" s="46">
        <v>2479.44</v>
      </c>
      <c r="AJ57" s="46">
        <v>13789.46</v>
      </c>
      <c r="AK57" s="14">
        <v>13047.114878938381</v>
      </c>
      <c r="AL57" s="14">
        <v>6322</v>
      </c>
      <c r="AM57" s="14">
        <v>105225.54925517199</v>
      </c>
      <c r="AN57" s="15">
        <v>537607.67999999993</v>
      </c>
      <c r="AO57" s="15">
        <v>3055.56</v>
      </c>
      <c r="AP57" s="15"/>
      <c r="AQ57" s="15">
        <v>523141.98</v>
      </c>
      <c r="AR57" s="15">
        <v>121661.23999999987</v>
      </c>
      <c r="AS57" s="15">
        <v>107195.53999999992</v>
      </c>
      <c r="AT57" s="7"/>
    </row>
    <row r="58" spans="1:46">
      <c r="A58" s="2" t="s">
        <v>53</v>
      </c>
      <c r="B58" s="27">
        <v>9176.5</v>
      </c>
      <c r="C58" s="14">
        <v>296194.38289026794</v>
      </c>
      <c r="D58" s="25">
        <v>167722.50915190866</v>
      </c>
      <c r="E58" s="14">
        <v>81247.549592867639</v>
      </c>
      <c r="F58" s="43"/>
      <c r="G58" s="14"/>
      <c r="H58" s="44">
        <f>58+43</f>
        <v>101</v>
      </c>
      <c r="I58" s="14">
        <v>20300</v>
      </c>
      <c r="J58" s="44"/>
      <c r="K58" s="14"/>
      <c r="L58" s="14"/>
      <c r="M58" s="14"/>
      <c r="N58" s="14"/>
      <c r="O58" s="14"/>
      <c r="P58" s="44"/>
      <c r="Q58" s="44"/>
      <c r="R58" s="14"/>
      <c r="S58" s="14"/>
      <c r="T58" s="14"/>
      <c r="U58" s="14"/>
      <c r="V58" s="14"/>
      <c r="W58" s="14">
        <v>12</v>
      </c>
      <c r="X58" s="14"/>
      <c r="Y58" s="14"/>
      <c r="Z58" s="14"/>
      <c r="AA58" s="14">
        <v>286018.34000000003</v>
      </c>
      <c r="AB58" s="14">
        <v>305772.82</v>
      </c>
      <c r="AC58" s="14">
        <v>148539.20328394527</v>
      </c>
      <c r="AD58" s="14">
        <v>27959.17</v>
      </c>
      <c r="AE58" s="14">
        <v>41121.599999999999</v>
      </c>
      <c r="AF58" s="45">
        <v>748819.68</v>
      </c>
      <c r="AG58" s="46">
        <v>77751.72</v>
      </c>
      <c r="AH58" s="46">
        <v>37025.4</v>
      </c>
      <c r="AI58" s="46">
        <v>8794.68</v>
      </c>
      <c r="AJ58" s="46">
        <v>96560.24</v>
      </c>
      <c r="AK58" s="14">
        <v>50900.893979856279</v>
      </c>
      <c r="AL58" s="14">
        <v>17593.91</v>
      </c>
      <c r="AM58" s="14">
        <v>335231.99997919932</v>
      </c>
      <c r="AN58" s="15">
        <v>2696171.75</v>
      </c>
      <c r="AO58" s="15"/>
      <c r="AP58" s="15">
        <v>66.48</v>
      </c>
      <c r="AQ58" s="15">
        <v>2692315.46</v>
      </c>
      <c r="AR58" s="15">
        <v>471098.23999999836</v>
      </c>
      <c r="AS58" s="15">
        <v>467241.94999999832</v>
      </c>
      <c r="AT58" s="6"/>
    </row>
    <row r="59" spans="1:46">
      <c r="A59" s="2" t="s">
        <v>54</v>
      </c>
      <c r="B59" s="27">
        <v>2437.1</v>
      </c>
      <c r="C59" s="14">
        <v>76605.292584457246</v>
      </c>
      <c r="D59" s="25">
        <v>44543.837743596858</v>
      </c>
      <c r="E59" s="14">
        <v>0</v>
      </c>
      <c r="F59" s="43"/>
      <c r="G59" s="14"/>
      <c r="H59" s="44"/>
      <c r="I59" s="14"/>
      <c r="J59" s="44"/>
      <c r="K59" s="14"/>
      <c r="L59" s="14"/>
      <c r="M59" s="14"/>
      <c r="N59" s="14"/>
      <c r="O59" s="14"/>
      <c r="P59" s="44"/>
      <c r="Q59" s="44"/>
      <c r="R59" s="14"/>
      <c r="S59" s="14"/>
      <c r="T59" s="14"/>
      <c r="U59" s="14"/>
      <c r="V59" s="14"/>
      <c r="W59" s="14">
        <v>18</v>
      </c>
      <c r="X59" s="14"/>
      <c r="Y59" s="14"/>
      <c r="Z59" s="14"/>
      <c r="AA59" s="14">
        <v>72390.67</v>
      </c>
      <c r="AB59" s="14">
        <v>78874.97</v>
      </c>
      <c r="AC59" s="14">
        <v>38648.472977747842</v>
      </c>
      <c r="AD59" s="14"/>
      <c r="AE59" s="14">
        <v>12919.2</v>
      </c>
      <c r="AF59" s="45">
        <v>190743.12</v>
      </c>
      <c r="AG59" s="46"/>
      <c r="AH59" s="46">
        <v>8841.6</v>
      </c>
      <c r="AI59" s="46">
        <v>2122.3200000000002</v>
      </c>
      <c r="AJ59" s="46">
        <v>10721.38</v>
      </c>
      <c r="AK59" s="14">
        <v>12887.063829489212</v>
      </c>
      <c r="AL59" s="14">
        <v>4878.34</v>
      </c>
      <c r="AM59" s="14">
        <v>89031.101961456618</v>
      </c>
      <c r="AN59" s="15">
        <v>707567.71</v>
      </c>
      <c r="AO59" s="15"/>
      <c r="AP59" s="15"/>
      <c r="AQ59" s="15">
        <v>716657.14</v>
      </c>
      <c r="AR59" s="15">
        <v>9863.1699999999255</v>
      </c>
      <c r="AS59" s="15">
        <v>18952.599999999977</v>
      </c>
      <c r="AT59" s="6"/>
    </row>
    <row r="60" spans="1:46">
      <c r="A60" s="2" t="s">
        <v>55</v>
      </c>
      <c r="B60" s="27">
        <v>2545.6999999999998</v>
      </c>
      <c r="C60" s="14">
        <v>74455.530605142136</v>
      </c>
      <c r="D60" s="25">
        <v>46528.762768813147</v>
      </c>
      <c r="E60" s="14">
        <v>0</v>
      </c>
      <c r="F60" s="43"/>
      <c r="G60" s="14"/>
      <c r="H60" s="44"/>
      <c r="I60" s="14"/>
      <c r="J60" s="44"/>
      <c r="K60" s="14"/>
      <c r="L60" s="14"/>
      <c r="M60" s="14"/>
      <c r="N60" s="14"/>
      <c r="O60" s="14"/>
      <c r="P60" s="44"/>
      <c r="Q60" s="44"/>
      <c r="R60" s="14"/>
      <c r="S60" s="14"/>
      <c r="T60" s="14"/>
      <c r="U60" s="14"/>
      <c r="V60" s="14"/>
      <c r="W60" s="14"/>
      <c r="X60" s="14"/>
      <c r="Y60" s="14"/>
      <c r="Z60" s="14"/>
      <c r="AA60" s="14">
        <v>76933.52</v>
      </c>
      <c r="AB60" s="14">
        <v>79305.739999999991</v>
      </c>
      <c r="AC60" s="14">
        <v>38769.283103464237</v>
      </c>
      <c r="AD60" s="14"/>
      <c r="AE60" s="14">
        <v>10358.4</v>
      </c>
      <c r="AF60" s="45">
        <v>202712.64</v>
      </c>
      <c r="AG60" s="46"/>
      <c r="AH60" s="46">
        <v>9521.52</v>
      </c>
      <c r="AI60" s="46">
        <v>2255.04</v>
      </c>
      <c r="AJ60" s="46">
        <v>20692.509999999998</v>
      </c>
      <c r="AK60" s="14">
        <v>13625.531880403219</v>
      </c>
      <c r="AL60" s="14">
        <v>11987.15</v>
      </c>
      <c r="AM60" s="14">
        <v>92998.431030027525</v>
      </c>
      <c r="AN60" s="15">
        <v>693832.96</v>
      </c>
      <c r="AO60" s="15"/>
      <c r="AP60" s="15"/>
      <c r="AQ60" s="15">
        <v>749768.47</v>
      </c>
      <c r="AR60" s="15">
        <v>39351.039999999921</v>
      </c>
      <c r="AS60" s="15">
        <v>95286.54999999993</v>
      </c>
      <c r="AT60" s="6"/>
    </row>
    <row r="61" spans="1:46">
      <c r="A61" s="2" t="s">
        <v>56</v>
      </c>
      <c r="B61" s="27">
        <v>2433.8000000000002</v>
      </c>
      <c r="C61" s="14">
        <v>73114.292673015254</v>
      </c>
      <c r="D61" s="25">
        <v>44483.522342278135</v>
      </c>
      <c r="E61" s="14">
        <v>0</v>
      </c>
      <c r="F61" s="43"/>
      <c r="G61" s="14"/>
      <c r="H61" s="44"/>
      <c r="I61" s="14"/>
      <c r="J61" s="44"/>
      <c r="K61" s="14"/>
      <c r="L61" s="14"/>
      <c r="M61" s="14"/>
      <c r="N61" s="14"/>
      <c r="O61" s="14"/>
      <c r="P61" s="44"/>
      <c r="Q61" s="44"/>
      <c r="R61" s="14"/>
      <c r="S61" s="14"/>
      <c r="T61" s="14"/>
      <c r="U61" s="14"/>
      <c r="V61" s="14"/>
      <c r="W61" s="14"/>
      <c r="X61" s="14"/>
      <c r="Y61" s="14"/>
      <c r="Z61" s="14"/>
      <c r="AA61" s="14">
        <v>72939.649999999994</v>
      </c>
      <c r="AB61" s="14">
        <v>79160.66</v>
      </c>
      <c r="AC61" s="14">
        <v>35291.575783998407</v>
      </c>
      <c r="AD61" s="14"/>
      <c r="AE61" s="14">
        <v>10372.799999999999</v>
      </c>
      <c r="AF61" s="45">
        <v>192189.6</v>
      </c>
      <c r="AG61" s="46"/>
      <c r="AH61" s="46">
        <v>8908.44</v>
      </c>
      <c r="AI61" s="46">
        <v>2138.4</v>
      </c>
      <c r="AJ61" s="46">
        <v>7860.69</v>
      </c>
      <c r="AK61" s="14">
        <v>12923.352010262544</v>
      </c>
      <c r="AL61" s="14">
        <v>2952.25</v>
      </c>
      <c r="AM61" s="14">
        <v>88910.547763240378</v>
      </c>
      <c r="AN61" s="15">
        <v>700968.58</v>
      </c>
      <c r="AO61" s="15"/>
      <c r="AP61" s="15"/>
      <c r="AQ61" s="15">
        <v>716147.02</v>
      </c>
      <c r="AR61" s="15">
        <v>12700.409999999683</v>
      </c>
      <c r="AS61" s="15">
        <v>27878.849999999744</v>
      </c>
      <c r="AT61" s="6"/>
    </row>
    <row r="62" spans="1:46">
      <c r="A62" s="2" t="s">
        <v>57</v>
      </c>
      <c r="B62" s="27">
        <v>6560.7</v>
      </c>
      <c r="C62" s="14">
        <v>194002.74144535177</v>
      </c>
      <c r="D62" s="25">
        <v>115552.04645666081</v>
      </c>
      <c r="E62" s="14">
        <v>68720.286587752824</v>
      </c>
      <c r="F62" s="43">
        <v>150</v>
      </c>
      <c r="G62" s="14">
        <v>22018.34</v>
      </c>
      <c r="H62" s="44">
        <f>165+64</f>
        <v>229</v>
      </c>
      <c r="I62" s="14">
        <v>65400</v>
      </c>
      <c r="J62" s="44">
        <v>2</v>
      </c>
      <c r="K62" s="14"/>
      <c r="L62" s="14"/>
      <c r="M62" s="14"/>
      <c r="N62" s="14"/>
      <c r="O62" s="14"/>
      <c r="P62" s="44">
        <v>100</v>
      </c>
      <c r="Q62" s="44">
        <v>32500</v>
      </c>
      <c r="R62" s="14"/>
      <c r="S62" s="14"/>
      <c r="T62" s="14"/>
      <c r="U62" s="14"/>
      <c r="V62" s="14">
        <v>2</v>
      </c>
      <c r="W62" s="14">
        <v>45</v>
      </c>
      <c r="X62" s="14"/>
      <c r="Y62" s="14"/>
      <c r="Z62" s="14"/>
      <c r="AA62" s="14">
        <v>209206.39</v>
      </c>
      <c r="AB62" s="14">
        <v>223690.46000000002</v>
      </c>
      <c r="AC62" s="14">
        <v>71625.822973206232</v>
      </c>
      <c r="AD62" s="14"/>
      <c r="AE62" s="14">
        <v>31024.799999999999</v>
      </c>
      <c r="AF62" s="45">
        <v>551238.84</v>
      </c>
      <c r="AG62" s="46"/>
      <c r="AH62" s="46">
        <v>24870.49</v>
      </c>
      <c r="AI62" s="46">
        <v>6131.64</v>
      </c>
      <c r="AJ62" s="46">
        <v>67987.53</v>
      </c>
      <c r="AK62" s="14">
        <v>36723.008606183532</v>
      </c>
      <c r="AL62" s="14">
        <v>15576.93</v>
      </c>
      <c r="AM62" s="14">
        <v>239672.70552645702</v>
      </c>
      <c r="AN62" s="15">
        <v>1885728.6</v>
      </c>
      <c r="AO62" s="15"/>
      <c r="AP62" s="15"/>
      <c r="AQ62" s="15">
        <v>1865424.77</v>
      </c>
      <c r="AR62" s="15">
        <v>673814.89000000013</v>
      </c>
      <c r="AS62" s="15">
        <v>653511.06000000006</v>
      </c>
      <c r="AT62" s="6"/>
    </row>
    <row r="63" spans="1:46" s="23" customFormat="1">
      <c r="A63" s="20" t="s">
        <v>60</v>
      </c>
      <c r="B63" s="21">
        <f>SUM(B3:B62)</f>
        <v>403798.50000000006</v>
      </c>
      <c r="C63" s="22"/>
      <c r="D63" s="22"/>
      <c r="E63" s="22"/>
      <c r="F63" s="22">
        <f t="shared" ref="F63:AA63" si="0">SUM(F3:F62)</f>
        <v>2960</v>
      </c>
      <c r="G63" s="22">
        <f t="shared" si="0"/>
        <v>676730.30999999994</v>
      </c>
      <c r="H63" s="22">
        <f t="shared" si="0"/>
        <v>2848</v>
      </c>
      <c r="I63" s="22">
        <f t="shared" si="0"/>
        <v>451890</v>
      </c>
      <c r="J63" s="22">
        <f t="shared" si="0"/>
        <v>12</v>
      </c>
      <c r="K63" s="22">
        <f t="shared" si="0"/>
        <v>412818.58999999997</v>
      </c>
      <c r="L63" s="22">
        <f t="shared" si="0"/>
        <v>32</v>
      </c>
      <c r="M63" s="22">
        <f t="shared" si="0"/>
        <v>17500</v>
      </c>
      <c r="N63" s="22">
        <f t="shared" si="0"/>
        <v>16</v>
      </c>
      <c r="O63" s="22">
        <f t="shared" si="0"/>
        <v>62000</v>
      </c>
      <c r="P63" s="22">
        <f t="shared" si="0"/>
        <v>557</v>
      </c>
      <c r="Q63" s="22">
        <f t="shared" si="0"/>
        <v>181025</v>
      </c>
      <c r="R63" s="22">
        <f t="shared" si="0"/>
        <v>1</v>
      </c>
      <c r="S63" s="22">
        <f t="shared" si="0"/>
        <v>2850</v>
      </c>
      <c r="T63" s="22"/>
      <c r="U63" s="22">
        <f t="shared" si="0"/>
        <v>44378</v>
      </c>
      <c r="V63" s="22">
        <f t="shared" si="0"/>
        <v>90</v>
      </c>
      <c r="W63" s="22">
        <f t="shared" si="0"/>
        <v>1669</v>
      </c>
      <c r="X63" s="22">
        <f t="shared" si="0"/>
        <v>0</v>
      </c>
      <c r="Y63" s="22">
        <f t="shared" si="0"/>
        <v>36</v>
      </c>
      <c r="Z63" s="22">
        <f t="shared" si="0"/>
        <v>5</v>
      </c>
      <c r="AA63" s="22">
        <f t="shared" si="0"/>
        <v>12901489.680000003</v>
      </c>
      <c r="AB63" s="22">
        <f t="shared" ref="AB63" si="1">SUM(AB3:AB62)</f>
        <v>8830345.2700000014</v>
      </c>
      <c r="AC63" s="22"/>
      <c r="AD63" s="22">
        <f t="shared" ref="AD63:AL63" si="2">SUM(AD3:AD62)</f>
        <v>463203.84000000003</v>
      </c>
      <c r="AE63" s="22">
        <f t="shared" si="2"/>
        <v>4056448.48</v>
      </c>
      <c r="AF63" s="51">
        <f t="shared" si="2"/>
        <v>11340231.92</v>
      </c>
      <c r="AG63" s="22">
        <f t="shared" si="2"/>
        <v>1132538.73</v>
      </c>
      <c r="AH63" s="22">
        <f t="shared" si="2"/>
        <v>1297479.51</v>
      </c>
      <c r="AI63" s="22">
        <f>SUM(AI3:AI62)</f>
        <v>322754.62000000005</v>
      </c>
      <c r="AJ63" s="22">
        <f t="shared" si="2"/>
        <v>2898289.1999999993</v>
      </c>
      <c r="AK63" s="22">
        <f t="shared" si="2"/>
        <v>1954896.24</v>
      </c>
      <c r="AL63" s="22">
        <f t="shared" si="2"/>
        <v>546699.17000000004</v>
      </c>
      <c r="AM63" s="22">
        <f>SUM(AM3:AM62)</f>
        <v>14751395.275279321</v>
      </c>
      <c r="AN63" s="22">
        <f>SUM(AN3:AN62)</f>
        <v>89716446.729999974</v>
      </c>
      <c r="AO63" s="22">
        <f t="shared" ref="AO63:AS63" si="3">SUM(AO3:AO62)</f>
        <v>284453.09999999998</v>
      </c>
      <c r="AP63" s="22">
        <f t="shared" si="3"/>
        <v>46712.639999999999</v>
      </c>
      <c r="AQ63" s="22">
        <f t="shared" si="3"/>
        <v>90060035.519999981</v>
      </c>
      <c r="AR63" s="22">
        <f t="shared" si="3"/>
        <v>17338125.25</v>
      </c>
      <c r="AS63" s="22">
        <f t="shared" si="3"/>
        <v>17681714.039999995</v>
      </c>
    </row>
    <row r="64" spans="1:46" s="12" customFormat="1">
      <c r="A64" s="4"/>
      <c r="B64" s="28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53"/>
      <c r="AP64" s="53"/>
      <c r="AQ64" s="53"/>
      <c r="AR64" s="53"/>
      <c r="AS64" s="53"/>
    </row>
    <row r="65" spans="1:48" s="12" customFormat="1">
      <c r="A65" s="13" t="s">
        <v>80</v>
      </c>
      <c r="B65" s="30">
        <v>2963.3</v>
      </c>
      <c r="C65" s="14">
        <v>118307.57366791822</v>
      </c>
      <c r="D65" s="25">
        <v>84888.567142023385</v>
      </c>
      <c r="E65" s="14">
        <v>7255.2109685966134</v>
      </c>
      <c r="F65" s="14">
        <v>40</v>
      </c>
      <c r="G65" s="14"/>
      <c r="H65" s="14">
        <v>36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>
        <v>41952</v>
      </c>
      <c r="AB65" s="14">
        <v>59174.35</v>
      </c>
      <c r="AC65" s="14">
        <v>44846.782362871418</v>
      </c>
      <c r="AD65" s="14"/>
      <c r="AE65" s="14">
        <v>30126.720000000001</v>
      </c>
      <c r="AF65" s="14"/>
      <c r="AG65" s="14">
        <v>20766.98</v>
      </c>
      <c r="AH65" s="14"/>
      <c r="AI65" s="14">
        <v>2036.8</v>
      </c>
      <c r="AJ65" s="14">
        <v>4358.7700000000004</v>
      </c>
      <c r="AK65" s="14">
        <v>12399.042485536636</v>
      </c>
      <c r="AL65" s="14">
        <v>4802.17</v>
      </c>
      <c r="AM65" s="14">
        <v>80359.439323373081</v>
      </c>
      <c r="AN65" s="15">
        <v>737791.61</v>
      </c>
      <c r="AO65" s="15"/>
      <c r="AP65" s="15"/>
      <c r="AQ65" s="15">
        <v>564282.59000000008</v>
      </c>
      <c r="AR65" s="15">
        <v>209906.93999999994</v>
      </c>
      <c r="AS65" s="15">
        <v>36397.919999999998</v>
      </c>
      <c r="AT65" s="34"/>
      <c r="AV65" s="19"/>
    </row>
    <row r="66" spans="1:48" s="12" customFormat="1">
      <c r="A66" s="13" t="s">
        <v>81</v>
      </c>
      <c r="B66" s="30">
        <v>2647.7</v>
      </c>
      <c r="C66" s="14">
        <v>111489.69603534811</v>
      </c>
      <c r="D66" s="25">
        <v>55621.639195970442</v>
      </c>
      <c r="E66" s="14">
        <v>7740.8189963384411</v>
      </c>
      <c r="F66" s="14"/>
      <c r="G66" s="14"/>
      <c r="H66" s="14">
        <v>18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>
        <v>2</v>
      </c>
      <c r="W66" s="14"/>
      <c r="X66" s="14"/>
      <c r="Y66" s="14"/>
      <c r="Z66" s="14">
        <v>1</v>
      </c>
      <c r="AA66" s="14">
        <v>62353.919999999998</v>
      </c>
      <c r="AB66" s="14">
        <v>52742.18</v>
      </c>
      <c r="AC66" s="14">
        <v>28996.070138793133</v>
      </c>
      <c r="AD66" s="14"/>
      <c r="AE66" s="14">
        <v>32583.599999999999</v>
      </c>
      <c r="AF66" s="14"/>
      <c r="AG66" s="14"/>
      <c r="AH66" s="14"/>
      <c r="AI66" s="14">
        <v>3132.72</v>
      </c>
      <c r="AJ66" s="14">
        <v>13613.92</v>
      </c>
      <c r="AK66" s="14">
        <v>12323.996451913525</v>
      </c>
      <c r="AL66" s="14">
        <v>1601.26</v>
      </c>
      <c r="AM66" s="14">
        <v>71800.927174600918</v>
      </c>
      <c r="AN66" s="15">
        <v>545592.9</v>
      </c>
      <c r="AO66" s="15"/>
      <c r="AP66" s="15"/>
      <c r="AQ66" s="15">
        <v>499571.91</v>
      </c>
      <c r="AR66" s="15">
        <v>105716.03999999998</v>
      </c>
      <c r="AS66" s="15">
        <v>59695.049999999988</v>
      </c>
    </row>
    <row r="67" spans="1:48" s="12" customFormat="1">
      <c r="A67" s="13" t="s">
        <v>82</v>
      </c>
      <c r="B67" s="30">
        <v>2580.3000000000002</v>
      </c>
      <c r="C67" s="14">
        <v>174972.05424689682</v>
      </c>
      <c r="D67" s="25">
        <v>54205.731622677245</v>
      </c>
      <c r="E67" s="14">
        <v>23167.627923953649</v>
      </c>
      <c r="F67" s="14"/>
      <c r="G67" s="14"/>
      <c r="H67" s="14">
        <v>32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>
        <v>2</v>
      </c>
      <c r="W67" s="14"/>
      <c r="X67" s="14"/>
      <c r="Y67" s="14"/>
      <c r="Z67" s="14"/>
      <c r="AA67" s="14">
        <v>63082.559999999998</v>
      </c>
      <c r="AB67" s="14">
        <v>51399.58</v>
      </c>
      <c r="AC67" s="14">
        <v>128067.40171325754</v>
      </c>
      <c r="AD67" s="14"/>
      <c r="AE67" s="14">
        <v>30147.119999999999</v>
      </c>
      <c r="AF67" s="14"/>
      <c r="AG67" s="14"/>
      <c r="AH67" s="14"/>
      <c r="AI67" s="14">
        <v>3160.98</v>
      </c>
      <c r="AJ67" s="14">
        <v>9056.41</v>
      </c>
      <c r="AK67" s="14">
        <v>12272.56683003077</v>
      </c>
      <c r="AL67" s="14">
        <v>6852.82</v>
      </c>
      <c r="AM67" s="14">
        <v>69973.158737252248</v>
      </c>
      <c r="AN67" s="15">
        <v>531080.07000000007</v>
      </c>
      <c r="AO67" s="15"/>
      <c r="AP67" s="15"/>
      <c r="AQ67" s="15">
        <v>532614.76</v>
      </c>
      <c r="AR67" s="15">
        <v>34097.860000000102</v>
      </c>
      <c r="AS67" s="15">
        <v>35632.549999999988</v>
      </c>
    </row>
    <row r="68" spans="1:48" s="12" customFormat="1">
      <c r="A68" s="13" t="s">
        <v>83</v>
      </c>
      <c r="B68" s="30">
        <v>3533.2000000000003</v>
      </c>
      <c r="C68" s="14">
        <v>173448.67525157379</v>
      </c>
      <c r="D68" s="25">
        <v>74223.807684859596</v>
      </c>
      <c r="E68" s="14">
        <v>62351.621092313704</v>
      </c>
      <c r="F68" s="14"/>
      <c r="G68" s="14"/>
      <c r="H68" s="14">
        <v>36</v>
      </c>
      <c r="I68" s="14"/>
      <c r="J68" s="14">
        <v>2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>
        <v>1</v>
      </c>
      <c r="AA68" s="14">
        <v>73504.320000000007</v>
      </c>
      <c r="AB68" s="14">
        <v>70389.31</v>
      </c>
      <c r="AC68" s="14">
        <v>36793.06042703928</v>
      </c>
      <c r="AD68" s="14"/>
      <c r="AE68" s="14">
        <v>42641.760000000002</v>
      </c>
      <c r="AF68" s="14"/>
      <c r="AG68" s="14"/>
      <c r="AH68" s="14"/>
      <c r="AI68" s="14">
        <v>3939.9</v>
      </c>
      <c r="AJ68" s="14">
        <v>9312.25</v>
      </c>
      <c r="AK68" s="14">
        <v>16130.444214186227</v>
      </c>
      <c r="AL68" s="14">
        <v>5219.88</v>
      </c>
      <c r="AM68" s="14">
        <v>95814.116362616609</v>
      </c>
      <c r="AN68" s="15">
        <v>729595.3</v>
      </c>
      <c r="AO68" s="15"/>
      <c r="AP68" s="15"/>
      <c r="AQ68" s="15">
        <v>722883.35</v>
      </c>
      <c r="AR68" s="15">
        <v>56090.119999999995</v>
      </c>
      <c r="AS68" s="15">
        <v>49378.169999999925</v>
      </c>
    </row>
    <row r="69" spans="1:48" s="12" customFormat="1">
      <c r="A69" s="13" t="s">
        <v>84</v>
      </c>
      <c r="B69" s="30">
        <v>2568.6999999999998</v>
      </c>
      <c r="C69" s="14">
        <v>98465.868256599555</v>
      </c>
      <c r="D69" s="25">
        <v>53962.044265849334</v>
      </c>
      <c r="E69" s="14"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>
        <v>54007.68</v>
      </c>
      <c r="AB69" s="14">
        <v>51166.51</v>
      </c>
      <c r="AC69" s="14">
        <v>21936.442145420519</v>
      </c>
      <c r="AD69" s="14"/>
      <c r="AE69" s="14">
        <v>30142.32</v>
      </c>
      <c r="AF69" s="14"/>
      <c r="AG69" s="14"/>
      <c r="AH69" s="14"/>
      <c r="AI69" s="14">
        <v>3391.08</v>
      </c>
      <c r="AJ69" s="14">
        <v>12030.91</v>
      </c>
      <c r="AK69" s="14">
        <v>12237.593274929288</v>
      </c>
      <c r="AL69" s="14">
        <v>9695.4599999999991</v>
      </c>
      <c r="AM69" s="14">
        <v>69658.587314800534</v>
      </c>
      <c r="AN69" s="15">
        <v>528311.41</v>
      </c>
      <c r="AO69" s="15"/>
      <c r="AP69" s="15"/>
      <c r="AQ69" s="15">
        <v>544557.88</v>
      </c>
      <c r="AR69" s="15">
        <v>36965.150000000023</v>
      </c>
      <c r="AS69" s="15">
        <v>53211.619999999995</v>
      </c>
    </row>
    <row r="70" spans="1:48" s="12" customFormat="1">
      <c r="A70" s="13" t="s">
        <v>85</v>
      </c>
      <c r="B70" s="30">
        <v>3554</v>
      </c>
      <c r="C70" s="14">
        <v>162525.36633762403</v>
      </c>
      <c r="D70" s="25">
        <v>74660.764324688949</v>
      </c>
      <c r="E70" s="14">
        <v>27744.793425156484</v>
      </c>
      <c r="F70" s="14">
        <v>100</v>
      </c>
      <c r="G70" s="14"/>
      <c r="H70" s="14"/>
      <c r="I70" s="14"/>
      <c r="J70" s="14"/>
      <c r="K70" s="14"/>
      <c r="L70" s="14">
        <v>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>
        <v>67984.320000000007</v>
      </c>
      <c r="AB70" s="14">
        <v>70116.14</v>
      </c>
      <c r="AC70" s="14">
        <v>47840.71940109181</v>
      </c>
      <c r="AD70" s="14"/>
      <c r="AE70" s="14">
        <v>52214.16</v>
      </c>
      <c r="AF70" s="14"/>
      <c r="AG70" s="14"/>
      <c r="AH70" s="14"/>
      <c r="AI70" s="14">
        <v>4385.5200000000004</v>
      </c>
      <c r="AJ70" s="14">
        <v>16399.89</v>
      </c>
      <c r="AK70" s="14">
        <v>16735.041278506127</v>
      </c>
      <c r="AL70" s="14">
        <v>3809.24</v>
      </c>
      <c r="AM70" s="14">
        <v>96378.175464943779</v>
      </c>
      <c r="AN70" s="15">
        <v>724082.98</v>
      </c>
      <c r="AO70" s="15">
        <v>679.54</v>
      </c>
      <c r="AP70" s="15"/>
      <c r="AQ70" s="15">
        <v>708928.4</v>
      </c>
      <c r="AR70" s="15">
        <v>42350.540000000037</v>
      </c>
      <c r="AS70" s="15">
        <v>27195.960000000079</v>
      </c>
    </row>
    <row r="71" spans="1:48" s="12" customFormat="1">
      <c r="A71" s="13" t="s">
        <v>86</v>
      </c>
      <c r="B71" s="30">
        <v>3490.7</v>
      </c>
      <c r="C71" s="14">
        <v>128731.0302440192</v>
      </c>
      <c r="D71" s="25">
        <v>73330.987627515948</v>
      </c>
      <c r="E71" s="14">
        <v>18578.134824533972</v>
      </c>
      <c r="F71" s="14"/>
      <c r="G71" s="14"/>
      <c r="H71" s="14">
        <v>102</v>
      </c>
      <c r="I71" s="14"/>
      <c r="J71" s="14"/>
      <c r="K71" s="14"/>
      <c r="L71" s="14">
        <v>4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>
        <v>62905.919999999998</v>
      </c>
      <c r="AB71" s="14">
        <v>69534.740000000005</v>
      </c>
      <c r="AC71" s="14">
        <v>38348.464008326162</v>
      </c>
      <c r="AD71" s="14"/>
      <c r="AE71" s="14">
        <v>54613.440000000002</v>
      </c>
      <c r="AF71" s="14"/>
      <c r="AG71" s="14">
        <v>34877.879999999997</v>
      </c>
      <c r="AH71" s="14"/>
      <c r="AI71" s="14">
        <v>4360.38</v>
      </c>
      <c r="AJ71" s="14">
        <v>10398.290000000001</v>
      </c>
      <c r="AK71" s="14">
        <v>16868.997568340274</v>
      </c>
      <c r="AL71" s="14">
        <v>1630.43</v>
      </c>
      <c r="AM71" s="14">
        <v>94661.591754496127</v>
      </c>
      <c r="AN71" s="15">
        <v>753133.9800000001</v>
      </c>
      <c r="AO71" s="15"/>
      <c r="AP71" s="15"/>
      <c r="AQ71" s="15">
        <v>741484.93</v>
      </c>
      <c r="AR71" s="15">
        <v>38741.609999999986</v>
      </c>
      <c r="AS71" s="15">
        <v>27092.559999999939</v>
      </c>
    </row>
    <row r="72" spans="1:48" s="12" customFormat="1">
      <c r="A72" s="13" t="s">
        <v>87</v>
      </c>
      <c r="B72" s="30">
        <v>3556.9</v>
      </c>
      <c r="C72" s="14">
        <v>208253.65158519836</v>
      </c>
      <c r="D72" s="25">
        <v>74721.686163895924</v>
      </c>
      <c r="E72" s="14">
        <v>97616.576880793233</v>
      </c>
      <c r="F72" s="14">
        <v>20</v>
      </c>
      <c r="G72" s="14">
        <v>50000</v>
      </c>
      <c r="H72" s="14"/>
      <c r="I72" s="14"/>
      <c r="J72" s="14">
        <v>1</v>
      </c>
      <c r="K72" s="14"/>
      <c r="L72" s="14">
        <v>4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>
        <v>1</v>
      </c>
      <c r="AA72" s="14">
        <v>103555.2</v>
      </c>
      <c r="AB72" s="14">
        <v>70853.45</v>
      </c>
      <c r="AC72" s="14">
        <v>88750.090233051043</v>
      </c>
      <c r="AD72" s="14"/>
      <c r="AE72" s="14">
        <v>40251.360000000001</v>
      </c>
      <c r="AF72" s="14"/>
      <c r="AG72" s="14">
        <v>35849.160000000003</v>
      </c>
      <c r="AH72" s="14"/>
      <c r="AI72" s="14">
        <v>4481.58</v>
      </c>
      <c r="AJ72" s="14">
        <v>16676.93</v>
      </c>
      <c r="AK72" s="14">
        <v>17387.987167281499</v>
      </c>
      <c r="AL72" s="14">
        <v>7646.19</v>
      </c>
      <c r="AM72" s="14">
        <v>96456.818320556718</v>
      </c>
      <c r="AN72" s="15">
        <v>767137.86</v>
      </c>
      <c r="AO72" s="15"/>
      <c r="AP72" s="15"/>
      <c r="AQ72" s="15">
        <v>727001.29</v>
      </c>
      <c r="AR72" s="15">
        <v>145660.20999999996</v>
      </c>
      <c r="AS72" s="15">
        <v>105523.64000000001</v>
      </c>
    </row>
    <row r="73" spans="1:48" s="12" customFormat="1">
      <c r="A73" s="36" t="s">
        <v>88</v>
      </c>
      <c r="B73" s="37">
        <v>3550.2</v>
      </c>
      <c r="C73" s="14">
        <v>118821.1901539829</v>
      </c>
      <c r="D73" s="25">
        <v>74580.935707797049</v>
      </c>
      <c r="E73" s="14">
        <v>24475.088678323766</v>
      </c>
      <c r="F73" s="14"/>
      <c r="G73" s="14"/>
      <c r="H73" s="14"/>
      <c r="I73" s="14"/>
      <c r="J73" s="14"/>
      <c r="K73" s="14"/>
      <c r="L73" s="14">
        <v>4</v>
      </c>
      <c r="M73" s="14"/>
      <c r="N73" s="14"/>
      <c r="O73" s="14"/>
      <c r="P73" s="14"/>
      <c r="Q73" s="14"/>
      <c r="R73" s="14"/>
      <c r="S73" s="14"/>
      <c r="T73" s="14"/>
      <c r="U73" s="14"/>
      <c r="V73" s="14">
        <v>4</v>
      </c>
      <c r="W73" s="14"/>
      <c r="X73" s="14"/>
      <c r="Y73" s="14"/>
      <c r="Z73" s="14"/>
      <c r="AA73" s="14">
        <v>113910.72</v>
      </c>
      <c r="AB73" s="14">
        <v>70729.94</v>
      </c>
      <c r="AC73" s="14">
        <v>58946.193276990569</v>
      </c>
      <c r="AD73" s="14">
        <v>5892.76</v>
      </c>
      <c r="AE73" s="14">
        <v>39593.040000000001</v>
      </c>
      <c r="AF73" s="14"/>
      <c r="AG73" s="14">
        <v>35325.480000000003</v>
      </c>
      <c r="AH73" s="14"/>
      <c r="AI73" s="14">
        <v>4415.58</v>
      </c>
      <c r="AJ73" s="14">
        <v>13224.42</v>
      </c>
      <c r="AK73" s="14">
        <v>17173.902872524606</v>
      </c>
      <c r="AL73" s="14">
        <v>6734.15</v>
      </c>
      <c r="AM73" s="14">
        <v>96275.12620586477</v>
      </c>
      <c r="AN73" s="15">
        <v>766093.92999999993</v>
      </c>
      <c r="AO73" s="15"/>
      <c r="AP73" s="15">
        <v>11185.41</v>
      </c>
      <c r="AQ73" s="15">
        <v>744737.09</v>
      </c>
      <c r="AR73" s="15">
        <v>79920.819999999949</v>
      </c>
      <c r="AS73" s="15">
        <v>58563.979999999981</v>
      </c>
    </row>
    <row r="74" spans="1:48" s="12" customFormat="1">
      <c r="A74" s="13" t="s">
        <v>89</v>
      </c>
      <c r="B74" s="30">
        <v>3188.2</v>
      </c>
      <c r="C74" s="14">
        <v>158677.42166083649</v>
      </c>
      <c r="D74" s="25">
        <v>66976.209572305379</v>
      </c>
      <c r="E74" s="14">
        <v>8190.1656762194434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>
        <v>4</v>
      </c>
      <c r="W74" s="14"/>
      <c r="X74" s="14"/>
      <c r="Y74" s="14">
        <v>4</v>
      </c>
      <c r="Z74" s="14"/>
      <c r="AA74" s="14">
        <v>78913.919999999998</v>
      </c>
      <c r="AB74" s="14">
        <v>51136.14</v>
      </c>
      <c r="AC74" s="14">
        <v>100072.25493395637</v>
      </c>
      <c r="AD74" s="14">
        <v>37359.629999999997</v>
      </c>
      <c r="AE74" s="14">
        <v>39447.839999999997</v>
      </c>
      <c r="AF74" s="14"/>
      <c r="AG74" s="14">
        <v>26013</v>
      </c>
      <c r="AH74" s="14"/>
      <c r="AI74" s="14">
        <v>2942.22</v>
      </c>
      <c r="AJ74" s="14">
        <v>14208.47</v>
      </c>
      <c r="AK74" s="14">
        <v>14161.112618495563</v>
      </c>
      <c r="AL74" s="14">
        <v>3697.63</v>
      </c>
      <c r="AM74" s="14">
        <v>86458.328367285809</v>
      </c>
      <c r="AN74" s="15">
        <v>691229.87</v>
      </c>
      <c r="AO74" s="15">
        <v>271.39999999999998</v>
      </c>
      <c r="AP74" s="15"/>
      <c r="AQ74" s="15">
        <v>697395.11</v>
      </c>
      <c r="AR74" s="15">
        <v>27062.890000000014</v>
      </c>
      <c r="AS74" s="15">
        <v>33228.130000000005</v>
      </c>
    </row>
    <row r="75" spans="1:48" s="12" customFormat="1">
      <c r="A75" s="13" t="s">
        <v>90</v>
      </c>
      <c r="B75" s="30">
        <v>5804.5999999999995</v>
      </c>
      <c r="C75" s="14">
        <v>245931.71519650318</v>
      </c>
      <c r="D75" s="25">
        <v>121940.31305545566</v>
      </c>
      <c r="E75" s="14">
        <v>24699.781728616577</v>
      </c>
      <c r="F75" s="14">
        <v>10</v>
      </c>
      <c r="G75" s="14"/>
      <c r="H75" s="14">
        <v>18</v>
      </c>
      <c r="I75" s="14"/>
      <c r="J75" s="14"/>
      <c r="K75" s="14"/>
      <c r="L75" s="14">
        <v>2</v>
      </c>
      <c r="M75" s="14"/>
      <c r="N75" s="14"/>
      <c r="O75" s="14"/>
      <c r="P75" s="14"/>
      <c r="Q75" s="14"/>
      <c r="R75" s="14"/>
      <c r="S75" s="14"/>
      <c r="T75" s="14"/>
      <c r="U75" s="14"/>
      <c r="V75" s="14">
        <v>2</v>
      </c>
      <c r="W75" s="14"/>
      <c r="X75" s="14"/>
      <c r="Y75" s="14"/>
      <c r="Z75" s="14"/>
      <c r="AA75" s="14">
        <v>178141.44</v>
      </c>
      <c r="AB75" s="14">
        <v>69534.740000000005</v>
      </c>
      <c r="AC75" s="14">
        <v>71359.174394574788</v>
      </c>
      <c r="AD75" s="14"/>
      <c r="AE75" s="14">
        <v>59326.8</v>
      </c>
      <c r="AF75" s="14"/>
      <c r="AG75" s="14"/>
      <c r="AH75" s="14"/>
      <c r="AI75" s="14">
        <v>6373.56</v>
      </c>
      <c r="AJ75" s="14">
        <v>32869.26</v>
      </c>
      <c r="AK75" s="14">
        <v>27194.309305350776</v>
      </c>
      <c r="AL75" s="14">
        <v>12161.35</v>
      </c>
      <c r="AM75" s="14">
        <v>157410.45506578858</v>
      </c>
      <c r="AN75" s="15">
        <v>1165290.3399999999</v>
      </c>
      <c r="AO75" s="15">
        <v>6597.61</v>
      </c>
      <c r="AP75" s="15"/>
      <c r="AQ75" s="15">
        <v>1141243.49</v>
      </c>
      <c r="AR75" s="15">
        <v>99559.579999999842</v>
      </c>
      <c r="AS75" s="15">
        <v>75512.730000000098</v>
      </c>
    </row>
    <row r="76" spans="1:48" s="12" customFormat="1">
      <c r="A76" s="13" t="s">
        <v>91</v>
      </c>
      <c r="B76" s="30">
        <v>4525.7</v>
      </c>
      <c r="C76" s="14">
        <v>179995.58101623104</v>
      </c>
      <c r="D76" s="25">
        <v>95073.781965178612</v>
      </c>
      <c r="E76" s="14">
        <v>29384.701232816744</v>
      </c>
      <c r="F76" s="14"/>
      <c r="G76" s="14"/>
      <c r="H76" s="14">
        <v>18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840</v>
      </c>
      <c r="Y76" s="14"/>
      <c r="Z76" s="14"/>
      <c r="AA76" s="14">
        <v>156812.16</v>
      </c>
      <c r="AB76" s="14">
        <v>90120.07</v>
      </c>
      <c r="AC76" s="14">
        <v>60835.660567574902</v>
      </c>
      <c r="AD76" s="14"/>
      <c r="AE76" s="14">
        <v>55157.520000000004</v>
      </c>
      <c r="AF76" s="14"/>
      <c r="AG76" s="14">
        <v>45594.720000000001</v>
      </c>
      <c r="AH76" s="14"/>
      <c r="AI76" s="14">
        <v>5427.96</v>
      </c>
      <c r="AJ76" s="14">
        <v>25889.279999999999</v>
      </c>
      <c r="AK76" s="14">
        <v>22027.812355412258</v>
      </c>
      <c r="AL76" s="14">
        <v>4137.49</v>
      </c>
      <c r="AM76" s="14">
        <v>122728.95574048848</v>
      </c>
      <c r="AN76" s="15">
        <v>975405.34</v>
      </c>
      <c r="AO76" s="15"/>
      <c r="AP76" s="15"/>
      <c r="AQ76" s="15">
        <v>943258.6</v>
      </c>
      <c r="AR76" s="15">
        <v>109633.25000000012</v>
      </c>
      <c r="AS76" s="15">
        <v>77486.510000000126</v>
      </c>
    </row>
    <row r="77" spans="1:48" s="12" customFormat="1">
      <c r="A77" s="11" t="s">
        <v>92</v>
      </c>
      <c r="B77" s="31">
        <v>3532.3</v>
      </c>
      <c r="C77" s="14">
        <v>134491.6874161197</v>
      </c>
      <c r="D77" s="25">
        <v>74204.900907174684</v>
      </c>
      <c r="E77" s="14">
        <v>17416.030050219539</v>
      </c>
      <c r="F77" s="14"/>
      <c r="G77" s="14">
        <v>164000.1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>
        <v>1</v>
      </c>
      <c r="AA77" s="14">
        <v>93133.440000000002</v>
      </c>
      <c r="AB77" s="14">
        <v>70357.240000000005</v>
      </c>
      <c r="AC77" s="14">
        <v>41960.817562655342</v>
      </c>
      <c r="AD77" s="14"/>
      <c r="AE77" s="14">
        <v>40242.959999999999</v>
      </c>
      <c r="AF77" s="14"/>
      <c r="AG77" s="14">
        <v>35605.440000000002</v>
      </c>
      <c r="AH77" s="14"/>
      <c r="AI77" s="14">
        <v>4450.5600000000004</v>
      </c>
      <c r="AJ77" s="14">
        <v>23264.53</v>
      </c>
      <c r="AK77" s="14">
        <v>17243.491696980076</v>
      </c>
      <c r="AL77" s="14">
        <v>6883.24</v>
      </c>
      <c r="AM77" s="14">
        <v>95789.709959150525</v>
      </c>
      <c r="AN77" s="15">
        <v>759127.29</v>
      </c>
      <c r="AO77" s="15">
        <v>2790</v>
      </c>
      <c r="AP77" s="15"/>
      <c r="AQ77" s="15">
        <v>707798.45</v>
      </c>
      <c r="AR77" s="15">
        <v>143071.9800000001</v>
      </c>
      <c r="AS77" s="15">
        <v>91743.140000000014</v>
      </c>
    </row>
    <row r="78" spans="1:48" s="12" customFormat="1">
      <c r="A78" s="13" t="s">
        <v>93</v>
      </c>
      <c r="B78" s="30">
        <v>3541.9</v>
      </c>
      <c r="C78" s="14">
        <v>106184.25472915094</v>
      </c>
      <c r="D78" s="25">
        <v>74406.573202480547</v>
      </c>
      <c r="E78" s="14">
        <v>126860.69887796164</v>
      </c>
      <c r="F78" s="14">
        <v>470</v>
      </c>
      <c r="G78" s="14">
        <v>148000.21</v>
      </c>
      <c r="H78" s="14">
        <v>110</v>
      </c>
      <c r="I78" s="14"/>
      <c r="J78" s="14">
        <v>1</v>
      </c>
      <c r="K78" s="14">
        <v>95900.76</v>
      </c>
      <c r="L78" s="14">
        <v>4</v>
      </c>
      <c r="M78" s="14">
        <v>54000</v>
      </c>
      <c r="N78" s="14"/>
      <c r="O78" s="14"/>
      <c r="P78" s="14"/>
      <c r="Q78" s="14"/>
      <c r="R78" s="14"/>
      <c r="S78" s="14"/>
      <c r="T78" s="14"/>
      <c r="U78" s="14">
        <v>123550</v>
      </c>
      <c r="V78" s="14"/>
      <c r="W78" s="14"/>
      <c r="X78" s="14"/>
      <c r="Y78" s="14">
        <v>1</v>
      </c>
      <c r="Z78" s="14">
        <v>4</v>
      </c>
      <c r="AA78" s="14">
        <v>72554.880000000005</v>
      </c>
      <c r="AB78" s="14">
        <v>70596.479999999996</v>
      </c>
      <c r="AC78" s="14">
        <v>26321.245439434802</v>
      </c>
      <c r="AD78" s="14"/>
      <c r="AE78" s="14">
        <v>42610.559999999998</v>
      </c>
      <c r="AF78" s="14"/>
      <c r="AG78" s="14">
        <v>35710.32</v>
      </c>
      <c r="AH78" s="14"/>
      <c r="AI78" s="14">
        <v>4463.42</v>
      </c>
      <c r="AJ78" s="14">
        <v>14220.93</v>
      </c>
      <c r="AK78" s="14">
        <v>18458.741880512338</v>
      </c>
      <c r="AL78" s="14">
        <v>10890.21</v>
      </c>
      <c r="AM78" s="14">
        <v>96050.044929455369</v>
      </c>
      <c r="AN78" s="15">
        <v>760726.64</v>
      </c>
      <c r="AO78" s="15">
        <v>3426.33</v>
      </c>
      <c r="AP78" s="15">
        <v>114019.73</v>
      </c>
      <c r="AQ78" s="15">
        <v>768794.62</v>
      </c>
      <c r="AR78" s="15">
        <v>61610.219999999972</v>
      </c>
      <c r="AS78" s="15">
        <v>69678.199999999953</v>
      </c>
    </row>
    <row r="79" spans="1:48" s="33" customFormat="1">
      <c r="A79" s="20" t="s">
        <v>60</v>
      </c>
      <c r="B79" s="32">
        <f>SUM(B65:B78)</f>
        <v>49037.700000000004</v>
      </c>
      <c r="C79" s="22"/>
      <c r="D79" s="22"/>
      <c r="E79" s="14"/>
      <c r="F79" s="22">
        <f t="shared" ref="F79:Y79" si="4">SUM(F65:F78)</f>
        <v>640</v>
      </c>
      <c r="G79" s="22">
        <f t="shared" si="4"/>
        <v>362000.31</v>
      </c>
      <c r="H79" s="22">
        <f t="shared" si="4"/>
        <v>370</v>
      </c>
      <c r="I79" s="22">
        <f t="shared" si="4"/>
        <v>0</v>
      </c>
      <c r="J79" s="22">
        <f t="shared" si="4"/>
        <v>4</v>
      </c>
      <c r="K79" s="22">
        <f t="shared" si="4"/>
        <v>95900.76</v>
      </c>
      <c r="L79" s="22">
        <f t="shared" si="4"/>
        <v>22</v>
      </c>
      <c r="M79" s="22">
        <f t="shared" si="4"/>
        <v>54000</v>
      </c>
      <c r="N79" s="22">
        <f t="shared" si="4"/>
        <v>0</v>
      </c>
      <c r="O79" s="22">
        <f t="shared" si="4"/>
        <v>0</v>
      </c>
      <c r="P79" s="22">
        <f t="shared" si="4"/>
        <v>0</v>
      </c>
      <c r="Q79" s="22">
        <f t="shared" si="4"/>
        <v>0</v>
      </c>
      <c r="R79" s="22">
        <f t="shared" si="4"/>
        <v>0</v>
      </c>
      <c r="S79" s="22">
        <f t="shared" si="4"/>
        <v>0</v>
      </c>
      <c r="T79" s="22">
        <f t="shared" si="4"/>
        <v>0</v>
      </c>
      <c r="U79" s="22">
        <f t="shared" si="4"/>
        <v>123550</v>
      </c>
      <c r="V79" s="22">
        <f t="shared" si="4"/>
        <v>14</v>
      </c>
      <c r="W79" s="22">
        <f t="shared" si="4"/>
        <v>0</v>
      </c>
      <c r="X79" s="22">
        <f t="shared" si="4"/>
        <v>840</v>
      </c>
      <c r="Y79" s="22">
        <f t="shared" si="4"/>
        <v>5</v>
      </c>
      <c r="Z79" s="22">
        <f t="shared" ref="Z79:AA79" si="5">SUM(Z65:Z78)</f>
        <v>8</v>
      </c>
      <c r="AA79" s="22">
        <f t="shared" si="5"/>
        <v>1222812.48</v>
      </c>
      <c r="AB79" s="22">
        <f t="shared" ref="AB79" si="6">SUM(AB65:AB78)</f>
        <v>917850.86999999988</v>
      </c>
      <c r="AC79" s="22"/>
      <c r="AD79" s="22">
        <f t="shared" ref="AD79:AM79" si="7">SUM(AD65:AD78)</f>
        <v>43252.39</v>
      </c>
      <c r="AE79" s="22">
        <f t="shared" si="7"/>
        <v>589099.19999999995</v>
      </c>
      <c r="AF79" s="22">
        <f t="shared" si="7"/>
        <v>0</v>
      </c>
      <c r="AG79" s="22">
        <f t="shared" si="7"/>
        <v>269742.98</v>
      </c>
      <c r="AH79" s="22">
        <f t="shared" si="7"/>
        <v>0</v>
      </c>
      <c r="AI79" s="22">
        <f>SUM(AI65:AI78)</f>
        <v>56962.259999999995</v>
      </c>
      <c r="AJ79" s="22">
        <f t="shared" si="7"/>
        <v>215524.25999999998</v>
      </c>
      <c r="AK79" s="22">
        <f t="shared" si="7"/>
        <v>232615.03999999995</v>
      </c>
      <c r="AL79" s="22">
        <f t="shared" si="7"/>
        <v>85761.520000000019</v>
      </c>
      <c r="AM79" s="22">
        <f t="shared" si="7"/>
        <v>1329815.4347206736</v>
      </c>
      <c r="AN79" s="22">
        <f>SUM(AN65:AN78)</f>
        <v>10434599.52</v>
      </c>
      <c r="AO79" s="22">
        <f t="shared" ref="AO79:AS79" si="8">SUM(AO65:AO78)</f>
        <v>13764.88</v>
      </c>
      <c r="AP79" s="22">
        <f t="shared" si="8"/>
        <v>125205.14</v>
      </c>
      <c r="AQ79" s="22">
        <f t="shared" si="8"/>
        <v>10044552.469999999</v>
      </c>
      <c r="AR79" s="22">
        <f t="shared" si="8"/>
        <v>1190387.21</v>
      </c>
      <c r="AS79" s="22">
        <f t="shared" si="8"/>
        <v>800340.16000000015</v>
      </c>
    </row>
    <row r="80" spans="1:48" s="12" customFormat="1">
      <c r="A80" s="4"/>
      <c r="B80" s="28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53"/>
      <c r="AP80" s="53"/>
      <c r="AQ80" s="53"/>
      <c r="AR80" s="53"/>
      <c r="AS80" s="53"/>
    </row>
    <row r="81" spans="2:45" s="12" customFormat="1">
      <c r="B81" s="29"/>
      <c r="C81" s="18"/>
      <c r="D81" s="16"/>
      <c r="E81" s="17"/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8"/>
      <c r="AL81" s="18"/>
      <c r="AM81" s="17"/>
      <c r="AN81" s="17"/>
      <c r="AO81" s="17"/>
      <c r="AP81" s="17"/>
      <c r="AQ81" s="17"/>
      <c r="AR81" s="17"/>
      <c r="AS81" s="17"/>
    </row>
    <row r="82" spans="2:45" s="12" customFormat="1">
      <c r="B82" s="29"/>
      <c r="C82" s="18"/>
      <c r="D82" s="16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8"/>
      <c r="AL82" s="18"/>
      <c r="AM82" s="17"/>
      <c r="AN82" s="17"/>
      <c r="AO82" s="17"/>
      <c r="AP82" s="17"/>
      <c r="AQ82" s="17"/>
      <c r="AR82" s="17"/>
      <c r="AS82" s="17"/>
    </row>
    <row r="83" spans="2:45" s="12" customFormat="1">
      <c r="B83" s="29"/>
      <c r="C83" s="18"/>
      <c r="D83" s="16"/>
      <c r="E83" s="17"/>
      <c r="F83" s="16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8"/>
      <c r="AL83" s="18"/>
      <c r="AM83" s="17"/>
      <c r="AN83" s="17"/>
      <c r="AO83" s="17"/>
      <c r="AP83" s="17"/>
      <c r="AQ83" s="17"/>
      <c r="AR83" s="17"/>
      <c r="AS83" s="17"/>
    </row>
    <row r="84" spans="2:45" s="12" customFormat="1">
      <c r="B84" s="29"/>
      <c r="C84" s="18"/>
      <c r="D84" s="16"/>
      <c r="E84" s="17"/>
      <c r="F84" s="16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8"/>
      <c r="AL84" s="18"/>
      <c r="AM84" s="17"/>
      <c r="AN84" s="17"/>
      <c r="AO84" s="17"/>
      <c r="AP84" s="17"/>
      <c r="AQ84" s="17"/>
      <c r="AR84" s="17"/>
      <c r="AS84" s="17"/>
    </row>
    <row r="85" spans="2:45" s="12" customFormat="1">
      <c r="B85" s="29"/>
      <c r="C85" s="18"/>
      <c r="D85" s="16"/>
      <c r="E85" s="17"/>
      <c r="F85" s="16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8"/>
      <c r="AL85" s="18"/>
      <c r="AM85" s="17"/>
      <c r="AN85" s="17"/>
      <c r="AO85" s="17"/>
      <c r="AP85" s="17"/>
      <c r="AQ85" s="17"/>
      <c r="AR85" s="17"/>
      <c r="AS85" s="17"/>
    </row>
    <row r="86" spans="2:45" s="12" customFormat="1">
      <c r="B86" s="29"/>
      <c r="C86" s="18"/>
      <c r="D86" s="16"/>
      <c r="E86" s="17"/>
      <c r="F86" s="16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8"/>
      <c r="AL86" s="18"/>
      <c r="AM86" s="17"/>
      <c r="AN86" s="17"/>
      <c r="AO86" s="17"/>
      <c r="AP86" s="17"/>
      <c r="AQ86" s="17"/>
      <c r="AR86" s="17"/>
      <c r="AS86" s="17"/>
    </row>
    <row r="87" spans="2:45" s="12" customFormat="1">
      <c r="B87" s="29"/>
      <c r="C87" s="18"/>
      <c r="D87" s="16"/>
      <c r="E87" s="17"/>
      <c r="F87" s="16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8"/>
      <c r="AL87" s="18"/>
      <c r="AM87" s="17"/>
      <c r="AN87" s="17"/>
      <c r="AO87" s="17"/>
      <c r="AP87" s="17"/>
      <c r="AQ87" s="17"/>
      <c r="AR87" s="17"/>
      <c r="AS87" s="17"/>
    </row>
    <row r="88" spans="2:45" s="12" customFormat="1">
      <c r="B88" s="29"/>
      <c r="C88" s="18"/>
      <c r="D88" s="16"/>
      <c r="E88" s="17"/>
      <c r="F88" s="16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8"/>
      <c r="AL88" s="18"/>
      <c r="AM88" s="17"/>
      <c r="AN88" s="17"/>
      <c r="AO88" s="17"/>
      <c r="AP88" s="17"/>
      <c r="AQ88" s="17"/>
      <c r="AR88" s="17"/>
      <c r="AS88" s="17"/>
    </row>
    <row r="89" spans="2:45" s="12" customFormat="1">
      <c r="B89" s="29"/>
      <c r="C89" s="18"/>
      <c r="D89" s="16"/>
      <c r="E89" s="17"/>
      <c r="F89" s="16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8"/>
      <c r="AL89" s="18"/>
      <c r="AM89" s="17"/>
      <c r="AN89" s="17"/>
      <c r="AO89" s="17"/>
      <c r="AP89" s="17"/>
      <c r="AQ89" s="17"/>
      <c r="AR89" s="17"/>
      <c r="AS89" s="17"/>
    </row>
    <row r="90" spans="2:45" s="12" customFormat="1">
      <c r="B90" s="29"/>
      <c r="C90" s="18"/>
      <c r="D90" s="16"/>
      <c r="E90" s="17"/>
      <c r="F90" s="16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8"/>
      <c r="AL90" s="18"/>
      <c r="AM90" s="17"/>
      <c r="AN90" s="17"/>
      <c r="AO90" s="17"/>
      <c r="AP90" s="17"/>
      <c r="AQ90" s="17"/>
      <c r="AR90" s="17"/>
      <c r="AS90" s="17"/>
    </row>
    <row r="91" spans="2:45" s="12" customFormat="1">
      <c r="B91" s="29"/>
      <c r="C91" s="18"/>
      <c r="D91" s="16"/>
      <c r="E91" s="17"/>
      <c r="F91" s="16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8"/>
      <c r="AL91" s="18"/>
      <c r="AM91" s="17"/>
      <c r="AN91" s="17"/>
      <c r="AO91" s="17"/>
      <c r="AP91" s="17"/>
      <c r="AQ91" s="17"/>
      <c r="AR91" s="17"/>
      <c r="AS91" s="17"/>
    </row>
    <row r="92" spans="2:45" s="12" customFormat="1">
      <c r="B92" s="29"/>
      <c r="C92" s="18"/>
      <c r="D92" s="16"/>
      <c r="E92" s="17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8"/>
      <c r="AL92" s="18"/>
      <c r="AM92" s="17"/>
      <c r="AN92" s="17"/>
      <c r="AO92" s="17"/>
      <c r="AP92" s="17"/>
      <c r="AQ92" s="17"/>
      <c r="AR92" s="17"/>
      <c r="AS92" s="17"/>
    </row>
    <row r="93" spans="2:45" s="12" customFormat="1">
      <c r="B93" s="29"/>
      <c r="C93" s="18"/>
      <c r="D93" s="16"/>
      <c r="E93" s="17"/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8"/>
      <c r="AL93" s="18"/>
      <c r="AM93" s="17"/>
      <c r="AN93" s="17"/>
      <c r="AO93" s="17"/>
      <c r="AP93" s="17"/>
      <c r="AQ93" s="17"/>
      <c r="AR93" s="17"/>
      <c r="AS93" s="17"/>
    </row>
    <row r="94" spans="2:45" s="12" customFormat="1">
      <c r="B94" s="29"/>
      <c r="C94" s="18"/>
      <c r="D94" s="16"/>
      <c r="E94" s="17"/>
      <c r="F94" s="16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8"/>
      <c r="AL94" s="18"/>
      <c r="AM94" s="17"/>
      <c r="AN94" s="17"/>
      <c r="AO94" s="17"/>
      <c r="AP94" s="17"/>
      <c r="AQ94" s="17"/>
      <c r="AR94" s="17"/>
      <c r="AS94" s="17"/>
    </row>
    <row r="95" spans="2:45" s="12" customFormat="1">
      <c r="B95" s="29"/>
      <c r="C95" s="18"/>
      <c r="D95" s="16"/>
      <c r="E95" s="17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8"/>
      <c r="AL95" s="18"/>
      <c r="AM95" s="17"/>
      <c r="AN95" s="17"/>
      <c r="AO95" s="17"/>
      <c r="AP95" s="17"/>
      <c r="AQ95" s="17"/>
      <c r="AR95" s="17"/>
      <c r="AS95" s="17"/>
    </row>
    <row r="96" spans="2:45" s="12" customFormat="1">
      <c r="B96" s="29"/>
      <c r="C96" s="18"/>
      <c r="D96" s="16"/>
      <c r="E96" s="17"/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8"/>
      <c r="AL96" s="18"/>
      <c r="AM96" s="17"/>
      <c r="AN96" s="17"/>
      <c r="AO96" s="17"/>
      <c r="AP96" s="17"/>
      <c r="AQ96" s="17"/>
      <c r="AR96" s="17"/>
      <c r="AS96" s="17"/>
    </row>
    <row r="97" spans="2:45" s="12" customFormat="1">
      <c r="B97" s="29"/>
      <c r="C97" s="18"/>
      <c r="D97" s="16"/>
      <c r="E97" s="17"/>
      <c r="F97" s="16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8"/>
      <c r="AL97" s="18"/>
      <c r="AM97" s="17"/>
      <c r="AN97" s="17"/>
      <c r="AO97" s="17"/>
      <c r="AP97" s="17"/>
      <c r="AQ97" s="17"/>
      <c r="AR97" s="17"/>
      <c r="AS97" s="17"/>
    </row>
    <row r="98" spans="2:45" s="12" customFormat="1">
      <c r="B98" s="29"/>
      <c r="C98" s="18"/>
      <c r="D98" s="16"/>
      <c r="E98" s="17"/>
      <c r="F98" s="16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8"/>
      <c r="AL98" s="18"/>
      <c r="AM98" s="17"/>
      <c r="AN98" s="17"/>
      <c r="AO98" s="17"/>
      <c r="AP98" s="17"/>
      <c r="AQ98" s="17"/>
      <c r="AR98" s="17"/>
      <c r="AS98" s="17"/>
    </row>
    <row r="99" spans="2:45" s="12" customFormat="1">
      <c r="B99" s="29"/>
      <c r="C99" s="18"/>
      <c r="D99" s="16"/>
      <c r="E99" s="17"/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8"/>
      <c r="AL99" s="18"/>
      <c r="AM99" s="17"/>
      <c r="AN99" s="17"/>
      <c r="AO99" s="17"/>
      <c r="AP99" s="17"/>
      <c r="AQ99" s="17"/>
      <c r="AR99" s="17"/>
      <c r="AS99" s="17"/>
    </row>
    <row r="100" spans="2:45" s="12" customFormat="1">
      <c r="B100" s="29"/>
      <c r="C100" s="18"/>
      <c r="D100" s="16"/>
      <c r="E100" s="17"/>
      <c r="F100" s="16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8"/>
      <c r="AL100" s="18"/>
      <c r="AM100" s="17"/>
      <c r="AN100" s="17"/>
      <c r="AO100" s="17"/>
      <c r="AP100" s="17"/>
      <c r="AQ100" s="17"/>
      <c r="AR100" s="17"/>
      <c r="AS100" s="17"/>
    </row>
    <row r="101" spans="2:45" s="12" customFormat="1">
      <c r="B101" s="29"/>
      <c r="C101" s="18"/>
      <c r="D101" s="16"/>
      <c r="E101" s="17"/>
      <c r="F101" s="16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8"/>
      <c r="AL101" s="18"/>
      <c r="AM101" s="17"/>
      <c r="AN101" s="17"/>
      <c r="AO101" s="17"/>
      <c r="AP101" s="17"/>
      <c r="AQ101" s="17"/>
      <c r="AR101" s="17"/>
      <c r="AS101" s="17"/>
    </row>
    <row r="102" spans="2:45" s="12" customFormat="1">
      <c r="B102" s="29"/>
      <c r="C102" s="18"/>
      <c r="D102" s="16"/>
      <c r="E102" s="17"/>
      <c r="F102" s="16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8"/>
      <c r="AL102" s="18"/>
      <c r="AM102" s="17"/>
      <c r="AN102" s="17"/>
      <c r="AO102" s="17"/>
      <c r="AP102" s="17"/>
      <c r="AQ102" s="17"/>
      <c r="AR102" s="17"/>
      <c r="AS102" s="17"/>
    </row>
    <row r="103" spans="2:45" s="12" customFormat="1">
      <c r="B103" s="29"/>
      <c r="C103" s="18"/>
      <c r="D103" s="16"/>
      <c r="E103" s="17"/>
      <c r="F103" s="16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8"/>
      <c r="AL103" s="18"/>
      <c r="AM103" s="17"/>
      <c r="AN103" s="17"/>
      <c r="AO103" s="17"/>
      <c r="AP103" s="17"/>
      <c r="AQ103" s="17"/>
      <c r="AR103" s="17"/>
      <c r="AS103" s="17"/>
    </row>
    <row r="104" spans="2:45" s="12" customFormat="1">
      <c r="B104" s="29"/>
      <c r="C104" s="18"/>
      <c r="D104" s="16"/>
      <c r="E104" s="17"/>
      <c r="F104" s="16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8"/>
      <c r="AL104" s="18"/>
      <c r="AM104" s="17"/>
      <c r="AN104" s="17"/>
      <c r="AO104" s="17"/>
      <c r="AP104" s="17"/>
      <c r="AQ104" s="17"/>
      <c r="AR104" s="17"/>
      <c r="AS104" s="17"/>
    </row>
    <row r="105" spans="2:45" s="12" customFormat="1">
      <c r="B105" s="29"/>
      <c r="C105" s="18"/>
      <c r="D105" s="16"/>
      <c r="E105" s="17"/>
      <c r="F105" s="16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8"/>
      <c r="AL105" s="18"/>
      <c r="AM105" s="17"/>
      <c r="AN105" s="17"/>
      <c r="AO105" s="17"/>
      <c r="AP105" s="17"/>
      <c r="AQ105" s="17"/>
      <c r="AR105" s="17"/>
      <c r="AS105" s="17"/>
    </row>
    <row r="106" spans="2:45" s="12" customFormat="1">
      <c r="B106" s="29"/>
      <c r="C106" s="18"/>
      <c r="D106" s="16"/>
      <c r="E106" s="17"/>
      <c r="F106" s="16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8"/>
      <c r="AL106" s="18"/>
      <c r="AM106" s="17"/>
      <c r="AN106" s="17"/>
      <c r="AO106" s="17"/>
      <c r="AP106" s="17"/>
      <c r="AQ106" s="17"/>
      <c r="AR106" s="17"/>
      <c r="AS106" s="17"/>
    </row>
    <row r="107" spans="2:45" s="12" customFormat="1">
      <c r="B107" s="29"/>
      <c r="C107" s="18"/>
      <c r="D107" s="16"/>
      <c r="E107" s="17"/>
      <c r="F107" s="16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8"/>
      <c r="AL107" s="18"/>
      <c r="AM107" s="17"/>
      <c r="AN107" s="17"/>
      <c r="AO107" s="17"/>
      <c r="AP107" s="17"/>
      <c r="AQ107" s="17"/>
      <c r="AR107" s="17"/>
      <c r="AS107" s="17"/>
    </row>
    <row r="108" spans="2:45" s="12" customFormat="1">
      <c r="B108" s="29"/>
      <c r="C108" s="18"/>
      <c r="D108" s="16"/>
      <c r="E108" s="17"/>
      <c r="F108" s="16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8"/>
      <c r="AL108" s="18"/>
      <c r="AM108" s="17"/>
      <c r="AN108" s="17"/>
      <c r="AO108" s="17"/>
      <c r="AP108" s="17"/>
      <c r="AQ108" s="17"/>
      <c r="AR108" s="17"/>
      <c r="AS108" s="17"/>
    </row>
    <row r="109" spans="2:45" s="12" customFormat="1">
      <c r="B109" s="29"/>
      <c r="C109" s="18"/>
      <c r="D109" s="16"/>
      <c r="E109" s="17"/>
      <c r="F109" s="16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8"/>
      <c r="AL109" s="18"/>
      <c r="AM109" s="17"/>
      <c r="AN109" s="17"/>
      <c r="AO109" s="17"/>
      <c r="AP109" s="17"/>
      <c r="AQ109" s="17"/>
      <c r="AR109" s="17"/>
      <c r="AS109" s="17"/>
    </row>
    <row r="110" spans="2:45" s="12" customFormat="1">
      <c r="B110" s="29"/>
      <c r="C110" s="18"/>
      <c r="D110" s="16"/>
      <c r="E110" s="17"/>
      <c r="F110" s="16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8"/>
      <c r="AL110" s="18"/>
      <c r="AM110" s="17"/>
      <c r="AN110" s="17"/>
      <c r="AO110" s="17"/>
      <c r="AP110" s="17"/>
      <c r="AQ110" s="17"/>
      <c r="AR110" s="17"/>
      <c r="AS110" s="17"/>
    </row>
    <row r="111" spans="2:45" s="12" customFormat="1">
      <c r="B111" s="29"/>
      <c r="C111" s="18"/>
      <c r="D111" s="16"/>
      <c r="E111" s="17"/>
      <c r="F111" s="16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8"/>
      <c r="AL111" s="18"/>
      <c r="AM111" s="17"/>
      <c r="AN111" s="17"/>
      <c r="AO111" s="17"/>
      <c r="AP111" s="17"/>
      <c r="AQ111" s="17"/>
      <c r="AR111" s="17"/>
      <c r="AS111" s="17"/>
    </row>
    <row r="112" spans="2:45" s="12" customFormat="1">
      <c r="B112" s="29"/>
      <c r="C112" s="18"/>
      <c r="D112" s="16"/>
      <c r="E112" s="17"/>
      <c r="F112" s="16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8"/>
      <c r="AL112" s="18"/>
      <c r="AM112" s="17"/>
      <c r="AN112" s="17"/>
      <c r="AO112" s="17"/>
      <c r="AP112" s="17"/>
      <c r="AQ112" s="17"/>
      <c r="AR112" s="17"/>
      <c r="AS112" s="17"/>
    </row>
    <row r="113" spans="2:45" s="12" customFormat="1">
      <c r="B113" s="29"/>
      <c r="C113" s="18"/>
      <c r="D113" s="16"/>
      <c r="E113" s="17"/>
      <c r="F113" s="16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8"/>
      <c r="AL113" s="18"/>
      <c r="AM113" s="17"/>
      <c r="AN113" s="17"/>
      <c r="AO113" s="17"/>
      <c r="AP113" s="17"/>
      <c r="AQ113" s="17"/>
      <c r="AR113" s="17"/>
      <c r="AS113" s="17"/>
    </row>
    <row r="114" spans="2:45" s="12" customFormat="1">
      <c r="B114" s="29"/>
      <c r="C114" s="18"/>
      <c r="D114" s="16"/>
      <c r="E114" s="17"/>
      <c r="F114" s="16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8"/>
      <c r="AL114" s="18"/>
      <c r="AM114" s="17"/>
      <c r="AN114" s="17"/>
      <c r="AO114" s="17"/>
      <c r="AP114" s="17"/>
      <c r="AQ114" s="17"/>
      <c r="AR114" s="17"/>
      <c r="AS114" s="17"/>
    </row>
    <row r="115" spans="2:45" s="12" customFormat="1">
      <c r="B115" s="29"/>
      <c r="C115" s="18"/>
      <c r="D115" s="16"/>
      <c r="E115" s="17"/>
      <c r="F115" s="16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8"/>
      <c r="AL115" s="18"/>
      <c r="AM115" s="17"/>
      <c r="AN115" s="17"/>
      <c r="AO115" s="17"/>
      <c r="AP115" s="17"/>
      <c r="AQ115" s="17"/>
      <c r="AR115" s="17"/>
      <c r="AS115" s="17"/>
    </row>
    <row r="116" spans="2:45" s="12" customFormat="1">
      <c r="B116" s="29"/>
      <c r="C116" s="18"/>
      <c r="D116" s="16"/>
      <c r="E116" s="17"/>
      <c r="F116" s="16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8"/>
      <c r="AL116" s="18"/>
      <c r="AM116" s="17"/>
      <c r="AN116" s="17"/>
      <c r="AO116" s="17"/>
      <c r="AP116" s="17"/>
      <c r="AQ116" s="17"/>
      <c r="AR116" s="17"/>
      <c r="AS116" s="17"/>
    </row>
    <row r="117" spans="2:45" s="12" customFormat="1">
      <c r="B117" s="29"/>
      <c r="C117" s="18"/>
      <c r="D117" s="16"/>
      <c r="E117" s="17"/>
      <c r="F117" s="16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8"/>
      <c r="AL117" s="18"/>
      <c r="AM117" s="17"/>
      <c r="AN117" s="17"/>
      <c r="AO117" s="17"/>
      <c r="AP117" s="17"/>
      <c r="AQ117" s="17"/>
      <c r="AR117" s="17"/>
      <c r="AS117" s="17"/>
    </row>
    <row r="118" spans="2:45" s="12" customFormat="1">
      <c r="B118" s="29"/>
      <c r="C118" s="18"/>
      <c r="D118" s="16"/>
      <c r="E118" s="17"/>
      <c r="F118" s="16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8"/>
      <c r="AL118" s="18"/>
      <c r="AM118" s="17"/>
      <c r="AN118" s="17"/>
      <c r="AO118" s="17"/>
      <c r="AP118" s="17"/>
      <c r="AQ118" s="17"/>
      <c r="AR118" s="17"/>
      <c r="AS118" s="17"/>
    </row>
    <row r="119" spans="2:45" s="12" customFormat="1">
      <c r="B119" s="29"/>
      <c r="C119" s="18"/>
      <c r="D119" s="16"/>
      <c r="E119" s="17"/>
      <c r="F119" s="16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8"/>
      <c r="AL119" s="18"/>
      <c r="AM119" s="17"/>
      <c r="AN119" s="17"/>
      <c r="AO119" s="17"/>
      <c r="AP119" s="17"/>
      <c r="AQ119" s="17"/>
      <c r="AR119" s="17"/>
      <c r="AS119" s="17"/>
    </row>
    <row r="120" spans="2:45" s="12" customFormat="1">
      <c r="B120" s="29"/>
      <c r="C120" s="18"/>
      <c r="D120" s="16"/>
      <c r="E120" s="17"/>
      <c r="F120" s="16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8"/>
      <c r="AL120" s="18"/>
      <c r="AM120" s="17"/>
      <c r="AN120" s="17"/>
      <c r="AO120" s="17"/>
      <c r="AP120" s="17"/>
      <c r="AQ120" s="17"/>
      <c r="AR120" s="17"/>
      <c r="AS120" s="17"/>
    </row>
    <row r="121" spans="2:45" s="12" customFormat="1">
      <c r="B121" s="29"/>
      <c r="C121" s="18"/>
      <c r="D121" s="16"/>
      <c r="E121" s="17"/>
      <c r="F121" s="16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8"/>
      <c r="AL121" s="18"/>
      <c r="AM121" s="17"/>
      <c r="AN121" s="17"/>
      <c r="AO121" s="17"/>
      <c r="AP121" s="17"/>
      <c r="AQ121" s="17"/>
      <c r="AR121" s="17"/>
      <c r="AS121" s="17"/>
    </row>
    <row r="122" spans="2:45" s="12" customFormat="1">
      <c r="B122" s="29"/>
      <c r="C122" s="18"/>
      <c r="D122" s="16"/>
      <c r="E122" s="17"/>
      <c r="F122" s="16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8"/>
      <c r="AL122" s="18"/>
      <c r="AM122" s="17"/>
      <c r="AN122" s="17"/>
      <c r="AO122" s="17"/>
      <c r="AP122" s="17"/>
      <c r="AQ122" s="17"/>
      <c r="AR122" s="17"/>
      <c r="AS122" s="17"/>
    </row>
    <row r="123" spans="2:45" s="12" customFormat="1">
      <c r="B123" s="29"/>
      <c r="C123" s="18"/>
      <c r="D123" s="16"/>
      <c r="E123" s="17"/>
      <c r="F123" s="16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8"/>
      <c r="AL123" s="18"/>
      <c r="AM123" s="17"/>
      <c r="AN123" s="17"/>
      <c r="AO123" s="17"/>
      <c r="AP123" s="17"/>
      <c r="AQ123" s="17"/>
      <c r="AR123" s="17"/>
      <c r="AS123" s="17"/>
    </row>
    <row r="124" spans="2:45" s="12" customFormat="1">
      <c r="B124" s="29"/>
      <c r="C124" s="18"/>
      <c r="D124" s="16"/>
      <c r="E124" s="17"/>
      <c r="F124" s="16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8"/>
      <c r="AL124" s="18"/>
      <c r="AM124" s="17"/>
      <c r="AN124" s="17"/>
      <c r="AO124" s="17"/>
      <c r="AP124" s="17"/>
      <c r="AQ124" s="17"/>
      <c r="AR124" s="17"/>
      <c r="AS124" s="17"/>
    </row>
    <row r="125" spans="2:45" s="12" customFormat="1">
      <c r="B125" s="29"/>
      <c r="C125" s="18"/>
      <c r="D125" s="16"/>
      <c r="E125" s="17"/>
      <c r="F125" s="16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8"/>
      <c r="AL125" s="18"/>
      <c r="AM125" s="17"/>
      <c r="AN125" s="17"/>
      <c r="AO125" s="17"/>
      <c r="AP125" s="17"/>
      <c r="AQ125" s="17"/>
      <c r="AR125" s="17"/>
      <c r="AS125" s="17"/>
    </row>
    <row r="126" spans="2:45" s="12" customFormat="1">
      <c r="B126" s="29"/>
      <c r="C126" s="18"/>
      <c r="D126" s="16"/>
      <c r="E126" s="17"/>
      <c r="F126" s="16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8"/>
      <c r="AL126" s="18"/>
      <c r="AM126" s="17"/>
      <c r="AN126" s="17"/>
      <c r="AO126" s="17"/>
      <c r="AP126" s="17"/>
      <c r="AQ126" s="17"/>
      <c r="AR126" s="17"/>
      <c r="AS126" s="17"/>
    </row>
    <row r="127" spans="2:45" s="12" customFormat="1">
      <c r="B127" s="29"/>
      <c r="C127" s="18"/>
      <c r="D127" s="16"/>
      <c r="E127" s="17"/>
      <c r="F127" s="16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8"/>
      <c r="AL127" s="18"/>
      <c r="AM127" s="17"/>
      <c r="AN127" s="17"/>
      <c r="AO127" s="17"/>
      <c r="AP127" s="17"/>
      <c r="AQ127" s="17"/>
      <c r="AR127" s="17"/>
      <c r="AS127" s="17"/>
    </row>
    <row r="128" spans="2:45" s="12" customFormat="1">
      <c r="B128" s="29"/>
      <c r="C128" s="18"/>
      <c r="D128" s="16"/>
      <c r="E128" s="17"/>
      <c r="F128" s="16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8"/>
      <c r="AL128" s="18"/>
      <c r="AM128" s="17"/>
      <c r="AN128" s="17"/>
      <c r="AO128" s="17"/>
      <c r="AP128" s="17"/>
      <c r="AQ128" s="17"/>
      <c r="AR128" s="17"/>
      <c r="AS128" s="17"/>
    </row>
    <row r="129" spans="2:45" s="12" customFormat="1">
      <c r="B129" s="29"/>
      <c r="C129" s="18"/>
      <c r="D129" s="16"/>
      <c r="E129" s="17"/>
      <c r="F129" s="16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8"/>
      <c r="AL129" s="18"/>
      <c r="AM129" s="17"/>
      <c r="AN129" s="17"/>
      <c r="AO129" s="17"/>
      <c r="AP129" s="17"/>
      <c r="AQ129" s="17"/>
      <c r="AR129" s="17"/>
      <c r="AS129" s="17"/>
    </row>
    <row r="130" spans="2:45" s="12" customFormat="1">
      <c r="B130" s="29"/>
      <c r="C130" s="18"/>
      <c r="D130" s="16"/>
      <c r="E130" s="17"/>
      <c r="F130" s="16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8"/>
      <c r="AL130" s="18"/>
      <c r="AM130" s="17"/>
      <c r="AN130" s="17"/>
      <c r="AO130" s="17"/>
      <c r="AP130" s="17"/>
      <c r="AQ130" s="17"/>
      <c r="AR130" s="17"/>
      <c r="AS130" s="17"/>
    </row>
    <row r="131" spans="2:45" s="12" customFormat="1">
      <c r="B131" s="29"/>
      <c r="C131" s="18"/>
      <c r="D131" s="16"/>
      <c r="E131" s="17"/>
      <c r="F131" s="16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8"/>
      <c r="AL131" s="18"/>
      <c r="AM131" s="17"/>
      <c r="AN131" s="17"/>
      <c r="AO131" s="17"/>
      <c r="AP131" s="17"/>
      <c r="AQ131" s="17"/>
      <c r="AR131" s="17"/>
      <c r="AS131" s="17"/>
    </row>
    <row r="132" spans="2:45" s="12" customFormat="1">
      <c r="B132" s="29"/>
      <c r="C132" s="18"/>
      <c r="D132" s="16"/>
      <c r="E132" s="17"/>
      <c r="F132" s="16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8"/>
      <c r="AL132" s="18"/>
      <c r="AM132" s="17"/>
      <c r="AN132" s="17"/>
      <c r="AO132" s="17"/>
      <c r="AP132" s="17"/>
      <c r="AQ132" s="17"/>
      <c r="AR132" s="17"/>
      <c r="AS132" s="17"/>
    </row>
    <row r="133" spans="2:45" s="12" customFormat="1">
      <c r="B133" s="29"/>
      <c r="C133" s="18"/>
      <c r="D133" s="16"/>
      <c r="E133" s="17"/>
      <c r="F133" s="16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8"/>
      <c r="AL133" s="18"/>
      <c r="AM133" s="17"/>
      <c r="AN133" s="17"/>
      <c r="AO133" s="17"/>
      <c r="AP133" s="17"/>
      <c r="AQ133" s="17"/>
      <c r="AR133" s="17"/>
      <c r="AS133" s="17"/>
    </row>
    <row r="134" spans="2:45" s="12" customFormat="1">
      <c r="B134" s="29"/>
      <c r="C134" s="18"/>
      <c r="D134" s="16"/>
      <c r="E134" s="17"/>
      <c r="F134" s="16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8"/>
      <c r="AL134" s="18"/>
      <c r="AM134" s="17"/>
      <c r="AN134" s="17"/>
      <c r="AO134" s="17"/>
      <c r="AP134" s="17"/>
      <c r="AQ134" s="17"/>
      <c r="AR134" s="17"/>
      <c r="AS134" s="17"/>
    </row>
    <row r="135" spans="2:45" s="12" customFormat="1">
      <c r="B135" s="29"/>
      <c r="C135" s="18"/>
      <c r="D135" s="16"/>
      <c r="E135" s="17"/>
      <c r="F135" s="16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8"/>
      <c r="AL135" s="18"/>
      <c r="AM135" s="17"/>
      <c r="AN135" s="17"/>
      <c r="AO135" s="17"/>
      <c r="AP135" s="17"/>
      <c r="AQ135" s="17"/>
      <c r="AR135" s="17"/>
      <c r="AS135" s="17"/>
    </row>
    <row r="136" spans="2:45" s="12" customFormat="1">
      <c r="B136" s="29"/>
      <c r="C136" s="18"/>
      <c r="D136" s="16"/>
      <c r="E136" s="17"/>
      <c r="F136" s="16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8"/>
      <c r="AL136" s="18"/>
      <c r="AM136" s="17"/>
      <c r="AN136" s="17"/>
      <c r="AO136" s="17"/>
      <c r="AP136" s="17"/>
      <c r="AQ136" s="17"/>
      <c r="AR136" s="17"/>
      <c r="AS136" s="17"/>
    </row>
    <row r="137" spans="2:45" s="12" customFormat="1">
      <c r="B137" s="29"/>
      <c r="C137" s="18"/>
      <c r="D137" s="16"/>
      <c r="E137" s="17"/>
      <c r="F137" s="16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8"/>
      <c r="AL137" s="18"/>
      <c r="AM137" s="17"/>
      <c r="AN137" s="17"/>
      <c r="AO137" s="17"/>
      <c r="AP137" s="17"/>
      <c r="AQ137" s="17"/>
      <c r="AR137" s="17"/>
      <c r="AS137" s="17"/>
    </row>
    <row r="138" spans="2:45" s="12" customFormat="1">
      <c r="B138" s="29"/>
      <c r="C138" s="18"/>
      <c r="D138" s="16"/>
      <c r="E138" s="17"/>
      <c r="F138" s="16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8"/>
      <c r="AL138" s="18"/>
      <c r="AM138" s="17"/>
      <c r="AN138" s="17"/>
      <c r="AO138" s="17"/>
      <c r="AP138" s="17"/>
      <c r="AQ138" s="17"/>
      <c r="AR138" s="17"/>
      <c r="AS138" s="17"/>
    </row>
    <row r="139" spans="2:45" s="12" customFormat="1">
      <c r="B139" s="29"/>
      <c r="C139" s="18"/>
      <c r="D139" s="16"/>
      <c r="E139" s="17"/>
      <c r="F139" s="16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8"/>
      <c r="AL139" s="18"/>
      <c r="AM139" s="17"/>
      <c r="AN139" s="17"/>
      <c r="AO139" s="17"/>
      <c r="AP139" s="17"/>
      <c r="AQ139" s="17"/>
      <c r="AR139" s="17"/>
      <c r="AS139" s="17"/>
    </row>
    <row r="140" spans="2:45" s="12" customFormat="1">
      <c r="B140" s="29"/>
      <c r="C140" s="18"/>
      <c r="D140" s="16"/>
      <c r="E140" s="17"/>
      <c r="F140" s="16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8"/>
      <c r="AL140" s="18"/>
      <c r="AM140" s="17"/>
      <c r="AN140" s="17"/>
      <c r="AO140" s="17"/>
      <c r="AP140" s="17"/>
      <c r="AQ140" s="17"/>
      <c r="AR140" s="17"/>
      <c r="AS140" s="17"/>
    </row>
    <row r="141" spans="2:45" s="12" customFormat="1">
      <c r="B141" s="29"/>
      <c r="C141" s="18"/>
      <c r="D141" s="16"/>
      <c r="E141" s="17"/>
      <c r="F141" s="16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8"/>
      <c r="AL141" s="18"/>
      <c r="AM141" s="17"/>
      <c r="AN141" s="17"/>
      <c r="AO141" s="17"/>
      <c r="AP141" s="17"/>
      <c r="AQ141" s="17"/>
      <c r="AR141" s="17"/>
      <c r="AS141" s="17"/>
    </row>
    <row r="142" spans="2:45" s="12" customFormat="1">
      <c r="B142" s="29"/>
      <c r="C142" s="18"/>
      <c r="D142" s="16"/>
      <c r="E142" s="17"/>
      <c r="F142" s="16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8"/>
      <c r="AL142" s="18"/>
      <c r="AM142" s="17"/>
      <c r="AN142" s="17"/>
      <c r="AO142" s="17"/>
      <c r="AP142" s="17"/>
      <c r="AQ142" s="17"/>
      <c r="AR142" s="17"/>
      <c r="AS142" s="17"/>
    </row>
    <row r="143" spans="2:45" s="12" customFormat="1">
      <c r="B143" s="29"/>
      <c r="C143" s="18"/>
      <c r="D143" s="16"/>
      <c r="E143" s="17"/>
      <c r="F143" s="16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8"/>
      <c r="AL143" s="18"/>
      <c r="AM143" s="17"/>
      <c r="AN143" s="17"/>
      <c r="AO143" s="17"/>
      <c r="AP143" s="17"/>
      <c r="AQ143" s="17"/>
      <c r="AR143" s="17"/>
      <c r="AS143" s="17"/>
    </row>
    <row r="144" spans="2:45" s="12" customFormat="1">
      <c r="B144" s="29"/>
      <c r="C144" s="18"/>
      <c r="D144" s="16"/>
      <c r="E144" s="17"/>
      <c r="F144" s="16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8"/>
      <c r="AL144" s="18"/>
      <c r="AM144" s="17"/>
      <c r="AN144" s="17"/>
      <c r="AO144" s="17"/>
      <c r="AP144" s="17"/>
      <c r="AQ144" s="17"/>
      <c r="AR144" s="17"/>
      <c r="AS144" s="17"/>
    </row>
    <row r="145" spans="2:45" s="12" customFormat="1">
      <c r="B145" s="29"/>
      <c r="C145" s="18"/>
      <c r="D145" s="16"/>
      <c r="E145" s="17"/>
      <c r="F145" s="16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8"/>
      <c r="AL145" s="18"/>
      <c r="AM145" s="17"/>
      <c r="AN145" s="17"/>
      <c r="AO145" s="17"/>
      <c r="AP145" s="17"/>
      <c r="AQ145" s="17"/>
      <c r="AR145" s="17"/>
      <c r="AS145" s="17"/>
    </row>
    <row r="146" spans="2:45" s="12" customFormat="1">
      <c r="B146" s="29"/>
      <c r="C146" s="18"/>
      <c r="D146" s="16"/>
      <c r="E146" s="17"/>
      <c r="F146" s="16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8"/>
      <c r="AL146" s="18"/>
      <c r="AM146" s="17"/>
      <c r="AN146" s="17"/>
      <c r="AO146" s="17"/>
      <c r="AP146" s="17"/>
      <c r="AQ146" s="17"/>
      <c r="AR146" s="17"/>
      <c r="AS146" s="17"/>
    </row>
    <row r="147" spans="2:45" s="12" customFormat="1">
      <c r="B147" s="29"/>
      <c r="C147" s="18"/>
      <c r="D147" s="16"/>
      <c r="E147" s="17"/>
      <c r="F147" s="16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8"/>
      <c r="AL147" s="18"/>
      <c r="AM147" s="17"/>
      <c r="AN147" s="17"/>
      <c r="AO147" s="17"/>
      <c r="AP147" s="17"/>
      <c r="AQ147" s="17"/>
      <c r="AR147" s="17"/>
      <c r="AS147" s="17"/>
    </row>
    <row r="148" spans="2:45" s="12" customFormat="1">
      <c r="B148" s="29"/>
      <c r="C148" s="18"/>
      <c r="D148" s="16"/>
      <c r="E148" s="17"/>
      <c r="F148" s="16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8"/>
      <c r="AL148" s="18"/>
      <c r="AM148" s="17"/>
      <c r="AN148" s="17"/>
      <c r="AO148" s="17"/>
      <c r="AP148" s="17"/>
      <c r="AQ148" s="17"/>
      <c r="AR148" s="17"/>
      <c r="AS148" s="17"/>
    </row>
    <row r="149" spans="2:45" s="12" customFormat="1">
      <c r="B149" s="29"/>
      <c r="C149" s="18"/>
      <c r="D149" s="16"/>
      <c r="E149" s="17"/>
      <c r="F149" s="16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8"/>
      <c r="AL149" s="18"/>
      <c r="AM149" s="17"/>
      <c r="AN149" s="17"/>
      <c r="AO149" s="17"/>
      <c r="AP149" s="17"/>
      <c r="AQ149" s="17"/>
      <c r="AR149" s="17"/>
      <c r="AS149" s="17"/>
    </row>
    <row r="150" spans="2:45" s="12" customFormat="1">
      <c r="B150" s="29"/>
      <c r="C150" s="18"/>
      <c r="D150" s="16"/>
      <c r="E150" s="17"/>
      <c r="F150" s="16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8"/>
      <c r="AL150" s="18"/>
      <c r="AM150" s="17"/>
      <c r="AN150" s="17"/>
      <c r="AO150" s="17"/>
      <c r="AP150" s="17"/>
      <c r="AQ150" s="17"/>
      <c r="AR150" s="17"/>
      <c r="AS150" s="17"/>
    </row>
    <row r="151" spans="2:45" s="12" customFormat="1">
      <c r="B151" s="29"/>
      <c r="C151" s="18"/>
      <c r="D151" s="16"/>
      <c r="E151" s="17"/>
      <c r="F151" s="16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8"/>
      <c r="AL151" s="18"/>
      <c r="AM151" s="17"/>
      <c r="AN151" s="17"/>
      <c r="AO151" s="17"/>
      <c r="AP151" s="17"/>
      <c r="AQ151" s="17"/>
      <c r="AR151" s="17"/>
      <c r="AS151" s="17"/>
    </row>
    <row r="152" spans="2:45" s="12" customFormat="1">
      <c r="B152" s="29"/>
      <c r="C152" s="18"/>
      <c r="D152" s="16"/>
      <c r="E152" s="17"/>
      <c r="F152" s="16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8"/>
      <c r="AL152" s="18"/>
      <c r="AM152" s="17"/>
      <c r="AN152" s="17"/>
      <c r="AO152" s="17"/>
      <c r="AP152" s="17"/>
      <c r="AQ152" s="17"/>
      <c r="AR152" s="17"/>
      <c r="AS152" s="17"/>
    </row>
    <row r="153" spans="2:45" s="12" customFormat="1">
      <c r="B153" s="29"/>
      <c r="C153" s="18"/>
      <c r="D153" s="16"/>
      <c r="E153" s="17"/>
      <c r="F153" s="16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8"/>
      <c r="AL153" s="18"/>
      <c r="AM153" s="17"/>
      <c r="AN153" s="17"/>
      <c r="AO153" s="17"/>
      <c r="AP153" s="17"/>
      <c r="AQ153" s="17"/>
      <c r="AR153" s="17"/>
      <c r="AS153" s="17"/>
    </row>
    <row r="154" spans="2:45" s="12" customFormat="1">
      <c r="B154" s="29"/>
      <c r="C154" s="18"/>
      <c r="D154" s="16"/>
      <c r="E154" s="17"/>
      <c r="F154" s="16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8"/>
      <c r="AL154" s="18"/>
      <c r="AM154" s="17"/>
      <c r="AN154" s="17"/>
      <c r="AO154" s="17"/>
      <c r="AP154" s="17"/>
      <c r="AQ154" s="17"/>
      <c r="AR154" s="17"/>
      <c r="AS154" s="17"/>
    </row>
    <row r="155" spans="2:45" s="12" customFormat="1">
      <c r="B155" s="29"/>
      <c r="C155" s="18"/>
      <c r="D155" s="16"/>
      <c r="E155" s="17"/>
      <c r="F155" s="16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8"/>
      <c r="AL155" s="18"/>
      <c r="AM155" s="17"/>
      <c r="AN155" s="17"/>
      <c r="AO155" s="17"/>
      <c r="AP155" s="17"/>
      <c r="AQ155" s="17"/>
      <c r="AR155" s="17"/>
      <c r="AS155" s="17"/>
    </row>
    <row r="156" spans="2:45" s="12" customFormat="1">
      <c r="B156" s="29"/>
      <c r="C156" s="18"/>
      <c r="D156" s="16"/>
      <c r="E156" s="17"/>
      <c r="F156" s="16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8"/>
      <c r="AL156" s="18"/>
      <c r="AM156" s="17"/>
      <c r="AN156" s="17"/>
      <c r="AO156" s="17"/>
      <c r="AP156" s="17"/>
      <c r="AQ156" s="17"/>
      <c r="AR156" s="17"/>
      <c r="AS156" s="17"/>
    </row>
    <row r="157" spans="2:45" s="12" customFormat="1">
      <c r="B157" s="29"/>
      <c r="C157" s="18"/>
      <c r="D157" s="16"/>
      <c r="E157" s="17"/>
      <c r="F157" s="16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8"/>
      <c r="AL157" s="18"/>
      <c r="AM157" s="17"/>
      <c r="AN157" s="17"/>
      <c r="AO157" s="17"/>
      <c r="AP157" s="17"/>
      <c r="AQ157" s="17"/>
      <c r="AR157" s="17"/>
      <c r="AS157" s="17"/>
    </row>
    <row r="158" spans="2:45" s="12" customFormat="1">
      <c r="B158" s="29"/>
      <c r="C158" s="18"/>
      <c r="D158" s="16"/>
      <c r="E158" s="17"/>
      <c r="F158" s="16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8"/>
      <c r="AL158" s="18"/>
      <c r="AM158" s="17"/>
      <c r="AN158" s="17"/>
      <c r="AO158" s="17"/>
      <c r="AP158" s="17"/>
      <c r="AQ158" s="17"/>
      <c r="AR158" s="17"/>
      <c r="AS158" s="17"/>
    </row>
    <row r="159" spans="2:45" s="12" customFormat="1">
      <c r="B159" s="29"/>
      <c r="C159" s="18"/>
      <c r="D159" s="16"/>
      <c r="E159" s="17"/>
      <c r="F159" s="16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8"/>
      <c r="AL159" s="18"/>
      <c r="AM159" s="17"/>
      <c r="AN159" s="17"/>
      <c r="AO159" s="17"/>
      <c r="AP159" s="17"/>
      <c r="AQ159" s="17"/>
      <c r="AR159" s="17"/>
      <c r="AS159" s="17"/>
    </row>
    <row r="160" spans="2:45" s="12" customFormat="1">
      <c r="B160" s="29"/>
      <c r="C160" s="18"/>
      <c r="D160" s="16"/>
      <c r="E160" s="17"/>
      <c r="F160" s="16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8"/>
      <c r="AL160" s="18"/>
      <c r="AM160" s="17"/>
      <c r="AN160" s="17"/>
      <c r="AO160" s="17"/>
      <c r="AP160" s="17"/>
      <c r="AQ160" s="17"/>
      <c r="AR160" s="17"/>
      <c r="AS160" s="17"/>
    </row>
    <row r="161" spans="2:45" s="12" customFormat="1">
      <c r="B161" s="29"/>
      <c r="C161" s="18"/>
      <c r="D161" s="16"/>
      <c r="E161" s="17"/>
      <c r="F161" s="16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8"/>
      <c r="AL161" s="18"/>
      <c r="AM161" s="17"/>
      <c r="AN161" s="17"/>
      <c r="AO161" s="17"/>
      <c r="AP161" s="17"/>
      <c r="AQ161" s="17"/>
      <c r="AR161" s="17"/>
      <c r="AS161" s="17"/>
    </row>
    <row r="162" spans="2:45" s="12" customFormat="1">
      <c r="B162" s="29"/>
      <c r="C162" s="18"/>
      <c r="D162" s="16"/>
      <c r="E162" s="17"/>
      <c r="F162" s="16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8"/>
      <c r="AL162" s="18"/>
      <c r="AM162" s="17"/>
      <c r="AN162" s="17"/>
      <c r="AO162" s="17"/>
      <c r="AP162" s="17"/>
      <c r="AQ162" s="17"/>
      <c r="AR162" s="17"/>
      <c r="AS162" s="17"/>
    </row>
    <row r="163" spans="2:45" s="12" customFormat="1">
      <c r="B163" s="29"/>
      <c r="C163" s="18"/>
      <c r="D163" s="16"/>
      <c r="E163" s="17"/>
      <c r="F163" s="16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8"/>
      <c r="AL163" s="18"/>
      <c r="AM163" s="17"/>
      <c r="AN163" s="17"/>
      <c r="AO163" s="17"/>
      <c r="AP163" s="17"/>
      <c r="AQ163" s="17"/>
      <c r="AR163" s="17"/>
      <c r="AS163" s="17"/>
    </row>
    <row r="164" spans="2:45" s="12" customFormat="1">
      <c r="B164" s="29"/>
      <c r="C164" s="18"/>
      <c r="D164" s="16"/>
      <c r="E164" s="17"/>
      <c r="F164" s="16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8"/>
      <c r="AL164" s="18"/>
      <c r="AM164" s="17"/>
      <c r="AN164" s="17"/>
      <c r="AO164" s="17"/>
      <c r="AP164" s="17"/>
      <c r="AQ164" s="17"/>
      <c r="AR164" s="17"/>
      <c r="AS164" s="17"/>
    </row>
    <row r="165" spans="2:45" s="12" customFormat="1">
      <c r="B165" s="29"/>
      <c r="C165" s="18"/>
      <c r="D165" s="16"/>
      <c r="E165" s="17"/>
      <c r="F165" s="16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8"/>
      <c r="AL165" s="18"/>
      <c r="AM165" s="17"/>
      <c r="AN165" s="17"/>
      <c r="AO165" s="17"/>
      <c r="AP165" s="17"/>
      <c r="AQ165" s="17"/>
      <c r="AR165" s="17"/>
      <c r="AS165" s="17"/>
    </row>
    <row r="166" spans="2:45" s="12" customFormat="1">
      <c r="B166" s="29"/>
      <c r="C166" s="18"/>
      <c r="D166" s="16"/>
      <c r="E166" s="17"/>
      <c r="F166" s="16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8"/>
      <c r="AL166" s="18"/>
      <c r="AM166" s="17"/>
      <c r="AN166" s="17"/>
      <c r="AO166" s="17"/>
      <c r="AP166" s="17"/>
      <c r="AQ166" s="17"/>
      <c r="AR166" s="17"/>
      <c r="AS166" s="17"/>
    </row>
    <row r="167" spans="2:45" s="12" customFormat="1">
      <c r="B167" s="29"/>
      <c r="C167" s="18"/>
      <c r="D167" s="16"/>
      <c r="E167" s="17"/>
      <c r="F167" s="16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8"/>
      <c r="AL167" s="18"/>
      <c r="AM167" s="17"/>
      <c r="AN167" s="17"/>
      <c r="AO167" s="17"/>
      <c r="AP167" s="17"/>
      <c r="AQ167" s="17"/>
      <c r="AR167" s="17"/>
      <c r="AS167" s="17"/>
    </row>
    <row r="168" spans="2:45" s="12" customFormat="1">
      <c r="B168" s="29"/>
      <c r="C168" s="18"/>
      <c r="D168" s="16"/>
      <c r="E168" s="17"/>
      <c r="F168" s="16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8"/>
      <c r="AL168" s="18"/>
      <c r="AM168" s="17"/>
      <c r="AN168" s="17"/>
      <c r="AO168" s="17"/>
      <c r="AP168" s="17"/>
      <c r="AQ168" s="17"/>
      <c r="AR168" s="17"/>
      <c r="AS168" s="17"/>
    </row>
    <row r="169" spans="2:45" s="12" customFormat="1">
      <c r="B169" s="29"/>
      <c r="C169" s="18"/>
      <c r="D169" s="16"/>
      <c r="E169" s="17"/>
      <c r="F169" s="16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8"/>
      <c r="AL169" s="18"/>
      <c r="AM169" s="17"/>
      <c r="AN169" s="17"/>
      <c r="AO169" s="17"/>
      <c r="AP169" s="17"/>
      <c r="AQ169" s="17"/>
      <c r="AR169" s="17"/>
      <c r="AS169" s="17"/>
    </row>
    <row r="170" spans="2:45" s="12" customFormat="1">
      <c r="B170" s="29"/>
      <c r="C170" s="18"/>
      <c r="D170" s="16"/>
      <c r="E170" s="17"/>
      <c r="F170" s="16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8"/>
      <c r="AL170" s="18"/>
      <c r="AM170" s="17"/>
      <c r="AN170" s="17"/>
      <c r="AO170" s="17"/>
      <c r="AP170" s="17"/>
      <c r="AQ170" s="17"/>
      <c r="AR170" s="17"/>
      <c r="AS170" s="17"/>
    </row>
    <row r="171" spans="2:45" s="12" customFormat="1">
      <c r="B171" s="29"/>
      <c r="C171" s="18"/>
      <c r="D171" s="16"/>
      <c r="E171" s="17"/>
      <c r="F171" s="16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8"/>
      <c r="AL171" s="18"/>
      <c r="AM171" s="17"/>
      <c r="AN171" s="17"/>
      <c r="AO171" s="17"/>
      <c r="AP171" s="17"/>
      <c r="AQ171" s="17"/>
      <c r="AR171" s="17"/>
      <c r="AS171" s="17"/>
    </row>
    <row r="172" spans="2:45" s="12" customFormat="1">
      <c r="B172" s="29"/>
      <c r="C172" s="18"/>
      <c r="D172" s="16"/>
      <c r="E172" s="17"/>
      <c r="F172" s="16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8"/>
      <c r="AL172" s="18"/>
      <c r="AM172" s="17"/>
      <c r="AN172" s="17"/>
      <c r="AO172" s="17"/>
      <c r="AP172" s="17"/>
      <c r="AQ172" s="17"/>
      <c r="AR172" s="17"/>
      <c r="AS172" s="17"/>
    </row>
    <row r="173" spans="2:45" s="12" customFormat="1">
      <c r="B173" s="29"/>
      <c r="C173" s="18"/>
      <c r="D173" s="16"/>
      <c r="E173" s="17"/>
      <c r="F173" s="16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8"/>
      <c r="AL173" s="18"/>
      <c r="AM173" s="17"/>
      <c r="AN173" s="17"/>
      <c r="AO173" s="17"/>
      <c r="AP173" s="17"/>
      <c r="AQ173" s="17"/>
      <c r="AR173" s="17"/>
      <c r="AS173" s="17"/>
    </row>
    <row r="174" spans="2:45" s="12" customFormat="1">
      <c r="B174" s="29"/>
      <c r="C174" s="18"/>
      <c r="D174" s="16"/>
      <c r="E174" s="17"/>
      <c r="F174" s="16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8"/>
      <c r="AL174" s="18"/>
      <c r="AM174" s="17"/>
      <c r="AN174" s="17"/>
      <c r="AO174" s="17"/>
      <c r="AP174" s="17"/>
      <c r="AQ174" s="17"/>
      <c r="AR174" s="17"/>
      <c r="AS174" s="17"/>
    </row>
    <row r="175" spans="2:45" s="12" customFormat="1">
      <c r="B175" s="29"/>
      <c r="C175" s="18"/>
      <c r="D175" s="16"/>
      <c r="E175" s="17"/>
      <c r="F175" s="16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8"/>
      <c r="AL175" s="18"/>
      <c r="AM175" s="17"/>
      <c r="AN175" s="17"/>
      <c r="AO175" s="17"/>
      <c r="AP175" s="17"/>
      <c r="AQ175" s="17"/>
      <c r="AR175" s="17"/>
      <c r="AS175" s="17"/>
    </row>
    <row r="176" spans="2:45" s="12" customFormat="1">
      <c r="B176" s="29"/>
      <c r="C176" s="18"/>
      <c r="D176" s="16"/>
      <c r="E176" s="17"/>
      <c r="F176" s="16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8"/>
      <c r="AL176" s="18"/>
      <c r="AM176" s="17"/>
      <c r="AN176" s="17"/>
      <c r="AO176" s="17"/>
      <c r="AP176" s="17"/>
      <c r="AQ176" s="17"/>
      <c r="AR176" s="17"/>
      <c r="AS176" s="17"/>
    </row>
    <row r="177" spans="2:45" s="12" customFormat="1">
      <c r="B177" s="29"/>
      <c r="C177" s="18"/>
      <c r="D177" s="16"/>
      <c r="E177" s="17"/>
      <c r="F177" s="16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8"/>
      <c r="AL177" s="18"/>
      <c r="AM177" s="17"/>
      <c r="AN177" s="17"/>
      <c r="AO177" s="17"/>
      <c r="AP177" s="17"/>
      <c r="AQ177" s="17"/>
      <c r="AR177" s="17"/>
      <c r="AS177" s="17"/>
    </row>
    <row r="178" spans="2:45" s="12" customFormat="1">
      <c r="B178" s="29"/>
      <c r="C178" s="18"/>
      <c r="D178" s="16"/>
      <c r="E178" s="17"/>
      <c r="F178" s="16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8"/>
      <c r="AL178" s="18"/>
      <c r="AM178" s="17"/>
      <c r="AN178" s="17"/>
      <c r="AO178" s="17"/>
      <c r="AP178" s="17"/>
      <c r="AQ178" s="17"/>
      <c r="AR178" s="17"/>
      <c r="AS178" s="17"/>
    </row>
    <row r="179" spans="2:45" s="12" customFormat="1">
      <c r="B179" s="29"/>
      <c r="C179" s="18"/>
      <c r="D179" s="16"/>
      <c r="E179" s="17"/>
      <c r="F179" s="16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8"/>
      <c r="AL179" s="18"/>
      <c r="AM179" s="17"/>
      <c r="AN179" s="17"/>
      <c r="AO179" s="17"/>
      <c r="AP179" s="17"/>
      <c r="AQ179" s="17"/>
      <c r="AR179" s="17"/>
      <c r="AS179" s="17"/>
    </row>
    <row r="180" spans="2:45" s="12" customFormat="1">
      <c r="B180" s="29"/>
      <c r="C180" s="18"/>
      <c r="D180" s="16"/>
      <c r="E180" s="17"/>
      <c r="F180" s="16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8"/>
      <c r="AL180" s="18"/>
      <c r="AM180" s="17"/>
      <c r="AN180" s="17"/>
      <c r="AO180" s="17"/>
      <c r="AP180" s="17"/>
      <c r="AQ180" s="17"/>
      <c r="AR180" s="17"/>
      <c r="AS180" s="17"/>
    </row>
    <row r="181" spans="2:45" s="12" customFormat="1">
      <c r="B181" s="29"/>
      <c r="C181" s="18"/>
      <c r="D181" s="16"/>
      <c r="E181" s="17"/>
      <c r="F181" s="16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8"/>
      <c r="AL181" s="18"/>
      <c r="AM181" s="17"/>
      <c r="AN181" s="17"/>
      <c r="AO181" s="17"/>
      <c r="AP181" s="17"/>
      <c r="AQ181" s="17"/>
      <c r="AR181" s="17"/>
      <c r="AS181" s="17"/>
    </row>
    <row r="182" spans="2:45" s="12" customFormat="1">
      <c r="B182" s="29"/>
      <c r="C182" s="18"/>
      <c r="D182" s="16"/>
      <c r="E182" s="17"/>
      <c r="F182" s="16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8"/>
      <c r="AL182" s="18"/>
      <c r="AM182" s="17"/>
      <c r="AN182" s="17"/>
      <c r="AO182" s="17"/>
      <c r="AP182" s="17"/>
      <c r="AQ182" s="17"/>
      <c r="AR182" s="17"/>
      <c r="AS182" s="17"/>
    </row>
    <row r="183" spans="2:45" s="12" customFormat="1">
      <c r="B183" s="29"/>
      <c r="C183" s="18"/>
      <c r="D183" s="16"/>
      <c r="E183" s="17"/>
      <c r="F183" s="16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8"/>
      <c r="AL183" s="18"/>
      <c r="AM183" s="17"/>
      <c r="AN183" s="17"/>
      <c r="AO183" s="17"/>
      <c r="AP183" s="17"/>
      <c r="AQ183" s="17"/>
      <c r="AR183" s="17"/>
      <c r="AS183" s="17"/>
    </row>
    <row r="184" spans="2:45" s="12" customFormat="1">
      <c r="B184" s="29"/>
      <c r="C184" s="18"/>
      <c r="D184" s="16"/>
      <c r="E184" s="17"/>
      <c r="F184" s="16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8"/>
      <c r="AL184" s="18"/>
      <c r="AM184" s="17"/>
      <c r="AN184" s="17"/>
      <c r="AO184" s="17"/>
      <c r="AP184" s="17"/>
      <c r="AQ184" s="17"/>
      <c r="AR184" s="17"/>
      <c r="AS184" s="17"/>
    </row>
    <row r="185" spans="2:45" s="12" customFormat="1">
      <c r="B185" s="29"/>
      <c r="C185" s="18"/>
      <c r="D185" s="16"/>
      <c r="E185" s="17"/>
      <c r="F185" s="16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8"/>
      <c r="AL185" s="18"/>
      <c r="AM185" s="17"/>
      <c r="AN185" s="17"/>
      <c r="AO185" s="17"/>
      <c r="AP185" s="17"/>
      <c r="AQ185" s="17"/>
      <c r="AR185" s="17"/>
      <c r="AS185" s="17"/>
    </row>
    <row r="186" spans="2:45" s="12" customFormat="1">
      <c r="B186" s="29"/>
      <c r="C186" s="18"/>
      <c r="D186" s="16"/>
      <c r="E186" s="17"/>
      <c r="F186" s="16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8"/>
      <c r="AL186" s="18"/>
      <c r="AM186" s="17"/>
      <c r="AN186" s="17"/>
      <c r="AO186" s="17"/>
      <c r="AP186" s="17"/>
      <c r="AQ186" s="17"/>
      <c r="AR186" s="17"/>
      <c r="AS186" s="17"/>
    </row>
    <row r="187" spans="2:45" s="12" customFormat="1">
      <c r="B187" s="29"/>
      <c r="C187" s="18"/>
      <c r="D187" s="16"/>
      <c r="E187" s="17"/>
      <c r="F187" s="16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8"/>
      <c r="AL187" s="18"/>
      <c r="AM187" s="17"/>
      <c r="AN187" s="17"/>
      <c r="AO187" s="17"/>
      <c r="AP187" s="17"/>
      <c r="AQ187" s="17"/>
      <c r="AR187" s="17"/>
      <c r="AS187" s="17"/>
    </row>
    <row r="188" spans="2:45" s="12" customFormat="1">
      <c r="B188" s="29"/>
      <c r="C188" s="18"/>
      <c r="D188" s="16"/>
      <c r="E188" s="17"/>
      <c r="F188" s="16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8"/>
      <c r="AL188" s="18"/>
      <c r="AM188" s="17"/>
      <c r="AN188" s="17"/>
      <c r="AO188" s="17"/>
      <c r="AP188" s="17"/>
      <c r="AQ188" s="17"/>
      <c r="AR188" s="17"/>
      <c r="AS188" s="17"/>
    </row>
    <row r="189" spans="2:45" s="12" customFormat="1">
      <c r="B189" s="29"/>
      <c r="C189" s="18"/>
      <c r="D189" s="16"/>
      <c r="E189" s="17"/>
      <c r="F189" s="16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8"/>
      <c r="AL189" s="18"/>
      <c r="AM189" s="17"/>
      <c r="AN189" s="17"/>
      <c r="AO189" s="17"/>
      <c r="AP189" s="17"/>
      <c r="AQ189" s="17"/>
      <c r="AR189" s="17"/>
      <c r="AS189" s="17"/>
    </row>
    <row r="190" spans="2:45" s="12" customFormat="1">
      <c r="B190" s="29"/>
      <c r="C190" s="18"/>
      <c r="D190" s="16"/>
      <c r="E190" s="17"/>
      <c r="F190" s="16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8"/>
      <c r="AL190" s="18"/>
      <c r="AM190" s="17"/>
      <c r="AN190" s="17"/>
      <c r="AO190" s="17"/>
      <c r="AP190" s="17"/>
      <c r="AQ190" s="17"/>
      <c r="AR190" s="17"/>
      <c r="AS190" s="17"/>
    </row>
    <row r="191" spans="2:45" s="12" customFormat="1">
      <c r="B191" s="29"/>
      <c r="C191" s="18"/>
      <c r="D191" s="16"/>
      <c r="E191" s="17"/>
      <c r="F191" s="16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8"/>
      <c r="AL191" s="18"/>
      <c r="AM191" s="17"/>
      <c r="AN191" s="17"/>
      <c r="AO191" s="17"/>
      <c r="AP191" s="17"/>
      <c r="AQ191" s="17"/>
      <c r="AR191" s="17"/>
      <c r="AS191" s="17"/>
    </row>
    <row r="192" spans="2:45" s="12" customFormat="1">
      <c r="B192" s="29"/>
      <c r="C192" s="18"/>
      <c r="D192" s="16"/>
      <c r="E192" s="17"/>
      <c r="F192" s="16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8"/>
      <c r="AL192" s="18"/>
      <c r="AM192" s="17"/>
      <c r="AN192" s="17"/>
      <c r="AO192" s="17"/>
      <c r="AP192" s="17"/>
      <c r="AQ192" s="17"/>
      <c r="AR192" s="17"/>
      <c r="AS192" s="17"/>
    </row>
    <row r="193" spans="2:45" s="12" customFormat="1">
      <c r="B193" s="29"/>
      <c r="C193" s="18"/>
      <c r="D193" s="16"/>
      <c r="E193" s="17"/>
      <c r="F193" s="16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8"/>
      <c r="AL193" s="18"/>
      <c r="AM193" s="17"/>
      <c r="AN193" s="17"/>
      <c r="AO193" s="17"/>
      <c r="AP193" s="17"/>
      <c r="AQ193" s="17"/>
      <c r="AR193" s="17"/>
      <c r="AS193" s="17"/>
    </row>
    <row r="194" spans="2:45" s="12" customFormat="1">
      <c r="B194" s="29"/>
      <c r="C194" s="18"/>
      <c r="D194" s="16"/>
      <c r="E194" s="17"/>
      <c r="F194" s="16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8"/>
      <c r="AL194" s="18"/>
      <c r="AM194" s="17"/>
      <c r="AN194" s="17"/>
      <c r="AO194" s="17"/>
      <c r="AP194" s="17"/>
      <c r="AQ194" s="17"/>
      <c r="AR194" s="17"/>
      <c r="AS194" s="17"/>
    </row>
    <row r="195" spans="2:45" s="12" customFormat="1">
      <c r="B195" s="29"/>
      <c r="C195" s="18"/>
      <c r="D195" s="16"/>
      <c r="E195" s="17"/>
      <c r="F195" s="16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8"/>
      <c r="AL195" s="18"/>
      <c r="AM195" s="17"/>
      <c r="AN195" s="17"/>
      <c r="AO195" s="17"/>
      <c r="AP195" s="17"/>
      <c r="AQ195" s="17"/>
      <c r="AR195" s="17"/>
      <c r="AS195" s="17"/>
    </row>
    <row r="196" spans="2:45" s="12" customFormat="1">
      <c r="B196" s="29"/>
      <c r="C196" s="18"/>
      <c r="D196" s="16"/>
      <c r="E196" s="17"/>
      <c r="F196" s="16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8"/>
      <c r="AL196" s="18"/>
      <c r="AM196" s="17"/>
      <c r="AN196" s="17"/>
      <c r="AO196" s="17"/>
      <c r="AP196" s="17"/>
      <c r="AQ196" s="17"/>
      <c r="AR196" s="17"/>
      <c r="AS196" s="17"/>
    </row>
    <row r="197" spans="2:45" s="12" customFormat="1">
      <c r="B197" s="29"/>
      <c r="C197" s="18"/>
      <c r="D197" s="16"/>
      <c r="E197" s="17"/>
      <c r="F197" s="16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8"/>
      <c r="AL197" s="18"/>
      <c r="AM197" s="17"/>
      <c r="AN197" s="17"/>
      <c r="AO197" s="17"/>
      <c r="AP197" s="17"/>
      <c r="AQ197" s="17"/>
      <c r="AR197" s="17"/>
      <c r="AS197" s="17"/>
    </row>
    <row r="198" spans="2:45" s="12" customFormat="1">
      <c r="B198" s="29"/>
      <c r="C198" s="18"/>
      <c r="D198" s="16"/>
      <c r="E198" s="17"/>
      <c r="F198" s="16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8"/>
      <c r="AL198" s="18"/>
      <c r="AM198" s="17"/>
      <c r="AN198" s="17"/>
      <c r="AO198" s="17"/>
      <c r="AP198" s="17"/>
      <c r="AQ198" s="17"/>
      <c r="AR198" s="17"/>
      <c r="AS198" s="17"/>
    </row>
    <row r="199" spans="2:45" s="12" customFormat="1">
      <c r="B199" s="29"/>
      <c r="C199" s="18"/>
      <c r="D199" s="16"/>
      <c r="E199" s="17"/>
      <c r="F199" s="16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8"/>
      <c r="AL199" s="18"/>
      <c r="AM199" s="17"/>
      <c r="AN199" s="17"/>
      <c r="AO199" s="17"/>
      <c r="AP199" s="17"/>
      <c r="AQ199" s="17"/>
      <c r="AR199" s="17"/>
      <c r="AS199" s="17"/>
    </row>
    <row r="200" spans="2:45" s="12" customFormat="1">
      <c r="B200" s="29"/>
      <c r="C200" s="18"/>
      <c r="D200" s="16"/>
      <c r="E200" s="17"/>
      <c r="F200" s="16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8"/>
      <c r="AL200" s="18"/>
      <c r="AM200" s="17"/>
      <c r="AN200" s="17"/>
      <c r="AO200" s="17"/>
      <c r="AP200" s="17"/>
      <c r="AQ200" s="17"/>
      <c r="AR200" s="17"/>
      <c r="AS200" s="17"/>
    </row>
    <row r="201" spans="2:45" s="12" customFormat="1">
      <c r="B201" s="29"/>
      <c r="C201" s="18"/>
      <c r="D201" s="16"/>
      <c r="E201" s="17"/>
      <c r="F201" s="16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8"/>
      <c r="AL201" s="18"/>
      <c r="AM201" s="17"/>
      <c r="AN201" s="17"/>
      <c r="AO201" s="17"/>
      <c r="AP201" s="17"/>
      <c r="AQ201" s="17"/>
      <c r="AR201" s="17"/>
      <c r="AS201" s="17"/>
    </row>
    <row r="202" spans="2:45" s="12" customFormat="1">
      <c r="B202" s="29"/>
      <c r="C202" s="18"/>
      <c r="D202" s="16"/>
      <c r="E202" s="17"/>
      <c r="F202" s="16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8"/>
      <c r="AL202" s="18"/>
      <c r="AM202" s="17"/>
      <c r="AN202" s="17"/>
      <c r="AO202" s="17"/>
      <c r="AP202" s="17"/>
      <c r="AQ202" s="17"/>
      <c r="AR202" s="17"/>
      <c r="AS202" s="17"/>
    </row>
    <row r="203" spans="2:45" s="12" customFormat="1">
      <c r="B203" s="29"/>
      <c r="C203" s="18"/>
      <c r="D203" s="16"/>
      <c r="E203" s="17"/>
      <c r="F203" s="16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8"/>
      <c r="AL203" s="18"/>
      <c r="AM203" s="17"/>
      <c r="AN203" s="17"/>
      <c r="AO203" s="17"/>
      <c r="AP203" s="17"/>
      <c r="AQ203" s="17"/>
      <c r="AR203" s="17"/>
      <c r="AS203" s="17"/>
    </row>
    <row r="204" spans="2:45" s="12" customFormat="1">
      <c r="B204" s="29"/>
      <c r="C204" s="18"/>
      <c r="D204" s="16"/>
      <c r="E204" s="17"/>
      <c r="F204" s="16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8"/>
      <c r="AL204" s="18"/>
      <c r="AM204" s="17"/>
      <c r="AN204" s="17"/>
      <c r="AO204" s="17"/>
      <c r="AP204" s="17"/>
      <c r="AQ204" s="17"/>
      <c r="AR204" s="17"/>
      <c r="AS204" s="17"/>
    </row>
    <row r="205" spans="2:45" s="12" customFormat="1">
      <c r="B205" s="29"/>
      <c r="C205" s="18"/>
      <c r="D205" s="16"/>
      <c r="E205" s="17"/>
      <c r="F205" s="16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8"/>
      <c r="AL205" s="18"/>
      <c r="AM205" s="17"/>
      <c r="AN205" s="17"/>
      <c r="AO205" s="17"/>
      <c r="AP205" s="17"/>
      <c r="AQ205" s="17"/>
      <c r="AR205" s="17"/>
      <c r="AS205" s="17"/>
    </row>
    <row r="206" spans="2:45" s="12" customFormat="1">
      <c r="B206" s="29"/>
      <c r="C206" s="18"/>
      <c r="D206" s="16"/>
      <c r="E206" s="17"/>
      <c r="F206" s="16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8"/>
      <c r="AL206" s="18"/>
      <c r="AM206" s="17"/>
      <c r="AN206" s="17"/>
      <c r="AO206" s="17"/>
      <c r="AP206" s="17"/>
      <c r="AQ206" s="17"/>
      <c r="AR206" s="17"/>
      <c r="AS206" s="17"/>
    </row>
    <row r="207" spans="2:45" s="12" customFormat="1">
      <c r="B207" s="29"/>
      <c r="C207" s="18"/>
      <c r="D207" s="16"/>
      <c r="E207" s="17"/>
      <c r="F207" s="16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8"/>
      <c r="AL207" s="18"/>
      <c r="AM207" s="17"/>
      <c r="AN207" s="17"/>
      <c r="AO207" s="17"/>
      <c r="AP207" s="17"/>
      <c r="AQ207" s="17"/>
      <c r="AR207" s="17"/>
      <c r="AS207" s="17"/>
    </row>
    <row r="208" spans="2:45" s="12" customFormat="1">
      <c r="B208" s="29"/>
      <c r="C208" s="18"/>
      <c r="D208" s="16"/>
      <c r="E208" s="17"/>
      <c r="F208" s="16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8"/>
      <c r="AL208" s="18"/>
      <c r="AM208" s="17"/>
      <c r="AN208" s="17"/>
      <c r="AO208" s="17"/>
      <c r="AP208" s="17"/>
      <c r="AQ208" s="17"/>
      <c r="AR208" s="17"/>
      <c r="AS208" s="17"/>
    </row>
    <row r="209" spans="2:45" s="12" customFormat="1">
      <c r="B209" s="29"/>
      <c r="C209" s="18"/>
      <c r="D209" s="16"/>
      <c r="E209" s="17"/>
      <c r="F209" s="16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8"/>
      <c r="AL209" s="18"/>
      <c r="AM209" s="17"/>
      <c r="AN209" s="17"/>
      <c r="AO209" s="17"/>
      <c r="AP209" s="17"/>
      <c r="AQ209" s="17"/>
      <c r="AR209" s="17"/>
      <c r="AS209" s="17"/>
    </row>
    <row r="210" spans="2:45" s="12" customFormat="1">
      <c r="B210" s="29"/>
      <c r="C210" s="18"/>
      <c r="D210" s="16"/>
      <c r="E210" s="17"/>
      <c r="F210" s="16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8"/>
      <c r="AL210" s="18"/>
      <c r="AM210" s="17"/>
      <c r="AN210" s="17"/>
      <c r="AO210" s="17"/>
      <c r="AP210" s="17"/>
      <c r="AQ210" s="17"/>
      <c r="AR210" s="17"/>
      <c r="AS210" s="17"/>
    </row>
    <row r="211" spans="2:45" s="12" customFormat="1">
      <c r="B211" s="29"/>
      <c r="C211" s="18"/>
      <c r="D211" s="16"/>
      <c r="E211" s="17"/>
      <c r="F211" s="16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8"/>
      <c r="AL211" s="18"/>
      <c r="AM211" s="17"/>
      <c r="AN211" s="17"/>
      <c r="AO211" s="17"/>
      <c r="AP211" s="17"/>
      <c r="AQ211" s="17"/>
      <c r="AR211" s="17"/>
      <c r="AS211" s="17"/>
    </row>
    <row r="212" spans="2:45" s="12" customFormat="1">
      <c r="B212" s="29"/>
      <c r="C212" s="18"/>
      <c r="D212" s="16"/>
      <c r="E212" s="17"/>
      <c r="F212" s="16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8"/>
      <c r="AL212" s="18"/>
      <c r="AM212" s="17"/>
      <c r="AN212" s="17"/>
      <c r="AO212" s="17"/>
      <c r="AP212" s="17"/>
      <c r="AQ212" s="17"/>
      <c r="AR212" s="17"/>
      <c r="AS212" s="17"/>
    </row>
    <row r="213" spans="2:45" s="12" customFormat="1">
      <c r="B213" s="29"/>
      <c r="C213" s="18"/>
      <c r="D213" s="16"/>
      <c r="E213" s="17"/>
      <c r="F213" s="16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8"/>
      <c r="AL213" s="18"/>
      <c r="AM213" s="17"/>
      <c r="AN213" s="17"/>
      <c r="AO213" s="17"/>
      <c r="AP213" s="17"/>
      <c r="AQ213" s="17"/>
      <c r="AR213" s="17"/>
      <c r="AS213" s="17"/>
    </row>
    <row r="214" spans="2:45" s="12" customFormat="1">
      <c r="B214" s="29"/>
      <c r="C214" s="18"/>
      <c r="D214" s="16"/>
      <c r="E214" s="17"/>
      <c r="F214" s="16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8"/>
      <c r="AL214" s="18"/>
      <c r="AM214" s="17"/>
      <c r="AN214" s="17"/>
      <c r="AO214" s="17"/>
      <c r="AP214" s="17"/>
      <c r="AQ214" s="17"/>
      <c r="AR214" s="17"/>
      <c r="AS214" s="17"/>
    </row>
    <row r="215" spans="2:45" s="12" customFormat="1">
      <c r="B215" s="29"/>
      <c r="C215" s="18"/>
      <c r="D215" s="16"/>
      <c r="E215" s="17"/>
      <c r="F215" s="16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8"/>
      <c r="AL215" s="18"/>
      <c r="AM215" s="17"/>
      <c r="AN215" s="17"/>
      <c r="AO215" s="17"/>
      <c r="AP215" s="17"/>
      <c r="AQ215" s="17"/>
      <c r="AR215" s="17"/>
      <c r="AS215" s="17"/>
    </row>
    <row r="216" spans="2:45" s="12" customFormat="1">
      <c r="B216" s="29"/>
      <c r="C216" s="18"/>
      <c r="D216" s="16"/>
      <c r="E216" s="17"/>
      <c r="F216" s="16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8"/>
      <c r="AL216" s="18"/>
      <c r="AM216" s="17"/>
      <c r="AN216" s="17"/>
      <c r="AO216" s="17"/>
      <c r="AP216" s="17"/>
      <c r="AQ216" s="17"/>
      <c r="AR216" s="17"/>
      <c r="AS216" s="17"/>
    </row>
    <row r="217" spans="2:45" s="12" customFormat="1">
      <c r="B217" s="29"/>
      <c r="C217" s="18"/>
      <c r="D217" s="16"/>
      <c r="E217" s="17"/>
      <c r="F217" s="16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8"/>
      <c r="AL217" s="18"/>
      <c r="AM217" s="17"/>
      <c r="AN217" s="17"/>
      <c r="AO217" s="17"/>
      <c r="AP217" s="17"/>
      <c r="AQ217" s="17"/>
      <c r="AR217" s="17"/>
      <c r="AS217" s="17"/>
    </row>
    <row r="218" spans="2:45" s="12" customFormat="1">
      <c r="B218" s="29"/>
      <c r="C218" s="18"/>
      <c r="D218" s="16"/>
      <c r="E218" s="17"/>
      <c r="F218" s="16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8"/>
      <c r="AL218" s="18"/>
      <c r="AM218" s="17"/>
      <c r="AN218" s="17"/>
      <c r="AO218" s="17"/>
      <c r="AP218" s="17"/>
      <c r="AQ218" s="17"/>
      <c r="AR218" s="17"/>
      <c r="AS218" s="17"/>
    </row>
    <row r="219" spans="2:45" s="12" customFormat="1">
      <c r="B219" s="29"/>
      <c r="C219" s="18"/>
      <c r="D219" s="16"/>
      <c r="E219" s="17"/>
      <c r="F219" s="16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8"/>
      <c r="AL219" s="18"/>
      <c r="AM219" s="17"/>
      <c r="AN219" s="17"/>
      <c r="AO219" s="17"/>
      <c r="AP219" s="17"/>
      <c r="AQ219" s="17"/>
      <c r="AR219" s="17"/>
      <c r="AS219" s="17"/>
    </row>
    <row r="220" spans="2:45" s="12" customFormat="1">
      <c r="B220" s="29"/>
      <c r="C220" s="18"/>
      <c r="D220" s="16"/>
      <c r="E220" s="17"/>
      <c r="F220" s="16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8"/>
      <c r="AL220" s="18"/>
      <c r="AM220" s="17"/>
      <c r="AN220" s="17"/>
      <c r="AO220" s="17"/>
      <c r="AP220" s="17"/>
      <c r="AQ220" s="17"/>
      <c r="AR220" s="17"/>
      <c r="AS220" s="17"/>
    </row>
    <row r="221" spans="2:45" s="12" customFormat="1">
      <c r="B221" s="29"/>
      <c r="C221" s="18"/>
      <c r="D221" s="16"/>
      <c r="E221" s="17"/>
      <c r="F221" s="16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8"/>
      <c r="AL221" s="18"/>
      <c r="AM221" s="17"/>
      <c r="AN221" s="17"/>
      <c r="AO221" s="17"/>
      <c r="AP221" s="17"/>
      <c r="AQ221" s="17"/>
      <c r="AR221" s="17"/>
      <c r="AS221" s="17"/>
    </row>
    <row r="222" spans="2:45" s="12" customFormat="1">
      <c r="B222" s="29"/>
      <c r="C222" s="18"/>
      <c r="D222" s="16"/>
      <c r="E222" s="17"/>
      <c r="F222" s="16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8"/>
      <c r="AL222" s="18"/>
      <c r="AM222" s="17"/>
      <c r="AN222" s="17"/>
      <c r="AO222" s="17"/>
      <c r="AP222" s="17"/>
      <c r="AQ222" s="17"/>
      <c r="AR222" s="17"/>
      <c r="AS222" s="17"/>
    </row>
    <row r="223" spans="2:45" s="12" customFormat="1">
      <c r="B223" s="29"/>
      <c r="C223" s="18"/>
      <c r="D223" s="16"/>
      <c r="E223" s="17"/>
      <c r="F223" s="16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8"/>
      <c r="AL223" s="18"/>
      <c r="AM223" s="17"/>
      <c r="AN223" s="17"/>
      <c r="AO223" s="17"/>
      <c r="AP223" s="17"/>
      <c r="AQ223" s="17"/>
      <c r="AR223" s="17"/>
      <c r="AS223" s="17"/>
    </row>
    <row r="224" spans="2:45" s="12" customFormat="1">
      <c r="B224" s="29"/>
      <c r="C224" s="18"/>
      <c r="D224" s="16"/>
      <c r="E224" s="17"/>
      <c r="F224" s="16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8"/>
      <c r="AL224" s="18"/>
      <c r="AM224" s="17"/>
      <c r="AN224" s="17"/>
      <c r="AO224" s="17"/>
      <c r="AP224" s="17"/>
      <c r="AQ224" s="17"/>
      <c r="AR224" s="17"/>
      <c r="AS224" s="17"/>
    </row>
    <row r="225" spans="2:45" s="12" customFormat="1">
      <c r="B225" s="29"/>
      <c r="C225" s="18"/>
      <c r="D225" s="16"/>
      <c r="E225" s="17"/>
      <c r="F225" s="16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8"/>
      <c r="AL225" s="18"/>
      <c r="AM225" s="17"/>
      <c r="AN225" s="17"/>
      <c r="AO225" s="17"/>
      <c r="AP225" s="17"/>
      <c r="AQ225" s="17"/>
      <c r="AR225" s="17"/>
      <c r="AS225" s="17"/>
    </row>
    <row r="226" spans="2:45" s="12" customFormat="1">
      <c r="B226" s="29"/>
      <c r="C226" s="18"/>
      <c r="D226" s="16"/>
      <c r="E226" s="17"/>
      <c r="F226" s="16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8"/>
      <c r="AL226" s="18"/>
      <c r="AM226" s="17"/>
      <c r="AN226" s="17"/>
      <c r="AO226" s="17"/>
      <c r="AP226" s="17"/>
      <c r="AQ226" s="17"/>
      <c r="AR226" s="17"/>
      <c r="AS226" s="17"/>
    </row>
    <row r="227" spans="2:45" s="12" customFormat="1">
      <c r="B227" s="29"/>
      <c r="C227" s="18"/>
      <c r="D227" s="16"/>
      <c r="E227" s="17"/>
      <c r="F227" s="16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8"/>
      <c r="AL227" s="18"/>
      <c r="AM227" s="17"/>
      <c r="AN227" s="17"/>
      <c r="AO227" s="17"/>
      <c r="AP227" s="17"/>
      <c r="AQ227" s="17"/>
      <c r="AR227" s="17"/>
      <c r="AS227" s="17"/>
    </row>
    <row r="228" spans="2:45" s="12" customFormat="1">
      <c r="B228" s="29"/>
      <c r="C228" s="18"/>
      <c r="D228" s="16"/>
      <c r="E228" s="17"/>
      <c r="F228" s="16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8"/>
      <c r="AL228" s="18"/>
      <c r="AM228" s="17"/>
      <c r="AN228" s="17"/>
      <c r="AO228" s="17"/>
      <c r="AP228" s="17"/>
      <c r="AQ228" s="17"/>
      <c r="AR228" s="17"/>
      <c r="AS228" s="17"/>
    </row>
    <row r="229" spans="2:45" s="12" customFormat="1">
      <c r="B229" s="29"/>
      <c r="C229" s="18"/>
      <c r="D229" s="16"/>
      <c r="E229" s="17"/>
      <c r="F229" s="16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8"/>
      <c r="AL229" s="18"/>
      <c r="AM229" s="17"/>
      <c r="AN229" s="17"/>
      <c r="AO229" s="17"/>
      <c r="AP229" s="17"/>
      <c r="AQ229" s="17"/>
      <c r="AR229" s="17"/>
      <c r="AS229" s="17"/>
    </row>
    <row r="230" spans="2:45" s="12" customFormat="1">
      <c r="B230" s="29"/>
      <c r="C230" s="18"/>
      <c r="D230" s="16"/>
      <c r="E230" s="17"/>
      <c r="F230" s="16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8"/>
      <c r="AL230" s="18"/>
      <c r="AM230" s="17"/>
      <c r="AN230" s="17"/>
      <c r="AO230" s="17"/>
      <c r="AP230" s="17"/>
      <c r="AQ230" s="17"/>
      <c r="AR230" s="17"/>
      <c r="AS230" s="17"/>
    </row>
    <row r="231" spans="2:45" s="12" customFormat="1">
      <c r="B231" s="29"/>
      <c r="C231" s="18"/>
      <c r="D231" s="16"/>
      <c r="E231" s="17"/>
      <c r="F231" s="16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8"/>
      <c r="AL231" s="18"/>
      <c r="AM231" s="17"/>
      <c r="AN231" s="17"/>
      <c r="AO231" s="17"/>
      <c r="AP231" s="17"/>
      <c r="AQ231" s="17"/>
      <c r="AR231" s="17"/>
      <c r="AS231" s="17"/>
    </row>
    <row r="232" spans="2:45" s="12" customFormat="1">
      <c r="B232" s="29"/>
      <c r="C232" s="18"/>
      <c r="D232" s="16"/>
      <c r="E232" s="17"/>
      <c r="F232" s="16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8"/>
      <c r="AL232" s="18"/>
      <c r="AM232" s="17"/>
      <c r="AN232" s="17"/>
      <c r="AO232" s="17"/>
      <c r="AP232" s="17"/>
      <c r="AQ232" s="17"/>
      <c r="AR232" s="17"/>
      <c r="AS232" s="17"/>
    </row>
    <row r="233" spans="2:45" s="12" customFormat="1">
      <c r="B233" s="29"/>
      <c r="C233" s="18"/>
      <c r="D233" s="16"/>
      <c r="E233" s="17"/>
      <c r="F233" s="16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8"/>
      <c r="AL233" s="18"/>
      <c r="AM233" s="17"/>
      <c r="AN233" s="17"/>
      <c r="AO233" s="17"/>
      <c r="AP233" s="17"/>
      <c r="AQ233" s="17"/>
      <c r="AR233" s="17"/>
      <c r="AS233" s="17"/>
    </row>
    <row r="234" spans="2:45" s="12" customFormat="1">
      <c r="B234" s="29"/>
      <c r="C234" s="18"/>
      <c r="D234" s="16"/>
      <c r="E234" s="17"/>
      <c r="F234" s="16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8"/>
      <c r="AL234" s="18"/>
      <c r="AM234" s="17"/>
      <c r="AN234" s="17"/>
      <c r="AO234" s="17"/>
      <c r="AP234" s="17"/>
      <c r="AQ234" s="17"/>
      <c r="AR234" s="17"/>
      <c r="AS234" s="17"/>
    </row>
    <row r="235" spans="2:45" s="12" customFormat="1">
      <c r="B235" s="29"/>
      <c r="C235" s="18"/>
      <c r="D235" s="16"/>
      <c r="E235" s="17"/>
      <c r="F235" s="16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8"/>
      <c r="AL235" s="18"/>
      <c r="AM235" s="17"/>
      <c r="AN235" s="17"/>
      <c r="AO235" s="17"/>
      <c r="AP235" s="17"/>
      <c r="AQ235" s="17"/>
      <c r="AR235" s="17"/>
      <c r="AS235" s="17"/>
    </row>
    <row r="236" spans="2:45" s="12" customFormat="1">
      <c r="B236" s="29"/>
      <c r="C236" s="18"/>
      <c r="D236" s="16"/>
      <c r="E236" s="17"/>
      <c r="F236" s="16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8"/>
      <c r="AL236" s="18"/>
      <c r="AM236" s="17"/>
      <c r="AN236" s="17"/>
      <c r="AO236" s="17"/>
      <c r="AP236" s="17"/>
      <c r="AQ236" s="17"/>
      <c r="AR236" s="17"/>
      <c r="AS236" s="17"/>
    </row>
    <row r="237" spans="2:45" s="12" customFormat="1">
      <c r="B237" s="29"/>
      <c r="C237" s="18"/>
      <c r="D237" s="16"/>
      <c r="E237" s="17"/>
      <c r="F237" s="16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8"/>
      <c r="AL237" s="18"/>
      <c r="AM237" s="17"/>
      <c r="AN237" s="17"/>
      <c r="AO237" s="17"/>
      <c r="AP237" s="17"/>
      <c r="AQ237" s="17"/>
      <c r="AR237" s="17"/>
      <c r="AS237" s="17"/>
    </row>
    <row r="238" spans="2:45" s="12" customFormat="1">
      <c r="B238" s="29"/>
      <c r="C238" s="18"/>
      <c r="D238" s="16"/>
      <c r="E238" s="17"/>
      <c r="F238" s="16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8"/>
      <c r="AL238" s="18"/>
      <c r="AM238" s="17"/>
      <c r="AN238" s="17"/>
      <c r="AO238" s="17"/>
      <c r="AP238" s="17"/>
      <c r="AQ238" s="17"/>
      <c r="AR238" s="17"/>
      <c r="AS238" s="17"/>
    </row>
    <row r="239" spans="2:45" s="12" customFormat="1">
      <c r="B239" s="29"/>
      <c r="C239" s="18"/>
      <c r="D239" s="16"/>
      <c r="E239" s="17"/>
      <c r="F239" s="16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8"/>
      <c r="AL239" s="18"/>
      <c r="AM239" s="17"/>
      <c r="AN239" s="17"/>
      <c r="AO239" s="17"/>
      <c r="AP239" s="17"/>
      <c r="AQ239" s="17"/>
      <c r="AR239" s="17"/>
      <c r="AS239" s="17"/>
    </row>
    <row r="240" spans="2:45" s="12" customFormat="1">
      <c r="B240" s="29"/>
      <c r="C240" s="18"/>
      <c r="D240" s="16"/>
      <c r="E240" s="17"/>
      <c r="F240" s="16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8"/>
      <c r="AL240" s="18"/>
      <c r="AM240" s="17"/>
      <c r="AN240" s="17"/>
      <c r="AO240" s="17"/>
      <c r="AP240" s="17"/>
      <c r="AQ240" s="17"/>
      <c r="AR240" s="17"/>
      <c r="AS240" s="17"/>
    </row>
    <row r="241" spans="2:45" s="12" customFormat="1">
      <c r="B241" s="29"/>
      <c r="C241" s="18"/>
      <c r="D241" s="16"/>
      <c r="E241" s="17"/>
      <c r="F241" s="16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8"/>
      <c r="AL241" s="18"/>
      <c r="AM241" s="17"/>
      <c r="AN241" s="17"/>
      <c r="AO241" s="17"/>
      <c r="AP241" s="17"/>
      <c r="AQ241" s="17"/>
      <c r="AR241" s="17"/>
      <c r="AS241" s="17"/>
    </row>
    <row r="242" spans="2:45" s="12" customFormat="1">
      <c r="B242" s="29"/>
      <c r="C242" s="18"/>
      <c r="D242" s="16"/>
      <c r="E242" s="17"/>
      <c r="F242" s="16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8"/>
      <c r="AL242" s="18"/>
      <c r="AM242" s="17"/>
      <c r="AN242" s="17"/>
      <c r="AO242" s="17"/>
      <c r="AP242" s="17"/>
      <c r="AQ242" s="17"/>
      <c r="AR242" s="17"/>
      <c r="AS242" s="17"/>
    </row>
    <row r="243" spans="2:45" s="12" customFormat="1">
      <c r="B243" s="29"/>
      <c r="C243" s="18"/>
      <c r="D243" s="16"/>
      <c r="E243" s="17"/>
      <c r="F243" s="16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8"/>
      <c r="AL243" s="18"/>
      <c r="AM243" s="17"/>
      <c r="AN243" s="17"/>
      <c r="AO243" s="17"/>
      <c r="AP243" s="17"/>
      <c r="AQ243" s="17"/>
      <c r="AR243" s="17"/>
      <c r="AS243" s="17"/>
    </row>
    <row r="244" spans="2:45" s="12" customFormat="1">
      <c r="B244" s="29"/>
      <c r="C244" s="18"/>
      <c r="D244" s="16"/>
      <c r="E244" s="17"/>
      <c r="F244" s="16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8"/>
      <c r="AL244" s="18"/>
      <c r="AM244" s="17"/>
      <c r="AN244" s="17"/>
      <c r="AO244" s="17"/>
      <c r="AP244" s="17"/>
      <c r="AQ244" s="17"/>
      <c r="AR244" s="17"/>
      <c r="AS244" s="17"/>
    </row>
    <row r="245" spans="2:45" s="12" customFormat="1">
      <c r="B245" s="29"/>
      <c r="C245" s="18"/>
      <c r="D245" s="16"/>
      <c r="E245" s="17"/>
      <c r="F245" s="16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8"/>
      <c r="AL245" s="18"/>
      <c r="AM245" s="17"/>
      <c r="AN245" s="17"/>
      <c r="AO245" s="17"/>
      <c r="AP245" s="17"/>
      <c r="AQ245" s="17"/>
      <c r="AR245" s="17"/>
      <c r="AS245" s="17"/>
    </row>
    <row r="246" spans="2:45" s="12" customFormat="1">
      <c r="B246" s="29"/>
      <c r="C246" s="18"/>
      <c r="D246" s="16"/>
      <c r="E246" s="17"/>
      <c r="F246" s="16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8"/>
      <c r="AL246" s="18"/>
      <c r="AM246" s="17"/>
      <c r="AN246" s="17"/>
      <c r="AO246" s="17"/>
      <c r="AP246" s="17"/>
      <c r="AQ246" s="17"/>
      <c r="AR246" s="17"/>
      <c r="AS246" s="17"/>
    </row>
    <row r="247" spans="2:45" s="12" customFormat="1">
      <c r="B247" s="29"/>
      <c r="C247" s="18"/>
      <c r="D247" s="16"/>
      <c r="E247" s="17"/>
      <c r="F247" s="16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8"/>
      <c r="AL247" s="18"/>
      <c r="AM247" s="17"/>
      <c r="AN247" s="17"/>
      <c r="AO247" s="17"/>
      <c r="AP247" s="17"/>
      <c r="AQ247" s="17"/>
      <c r="AR247" s="17"/>
      <c r="AS247" s="17"/>
    </row>
    <row r="248" spans="2:45" s="12" customFormat="1">
      <c r="B248" s="29"/>
      <c r="C248" s="18"/>
      <c r="D248" s="16"/>
      <c r="E248" s="17"/>
      <c r="F248" s="16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8"/>
      <c r="AL248" s="18"/>
      <c r="AM248" s="17"/>
      <c r="AN248" s="17"/>
      <c r="AO248" s="17"/>
      <c r="AP248" s="17"/>
      <c r="AQ248" s="17"/>
      <c r="AR248" s="17"/>
      <c r="AS248" s="17"/>
    </row>
    <row r="249" spans="2:45" s="12" customFormat="1">
      <c r="B249" s="29"/>
      <c r="C249" s="18"/>
      <c r="D249" s="16"/>
      <c r="E249" s="17"/>
      <c r="F249" s="16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8"/>
      <c r="AL249" s="18"/>
      <c r="AM249" s="17"/>
      <c r="AN249" s="17"/>
      <c r="AO249" s="17"/>
      <c r="AP249" s="17"/>
      <c r="AQ249" s="17"/>
      <c r="AR249" s="17"/>
      <c r="AS249" s="17"/>
    </row>
    <row r="250" spans="2:45" s="12" customFormat="1">
      <c r="B250" s="29"/>
      <c r="C250" s="18"/>
      <c r="D250" s="16"/>
      <c r="E250" s="17"/>
      <c r="F250" s="16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8"/>
      <c r="AL250" s="18"/>
      <c r="AM250" s="17"/>
      <c r="AN250" s="17"/>
      <c r="AO250" s="17"/>
      <c r="AP250" s="17"/>
      <c r="AQ250" s="17"/>
      <c r="AR250" s="17"/>
      <c r="AS250" s="17"/>
    </row>
    <row r="251" spans="2:45" s="12" customFormat="1">
      <c r="B251" s="29"/>
      <c r="C251" s="18"/>
      <c r="D251" s="16"/>
      <c r="E251" s="17"/>
      <c r="F251" s="16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8"/>
      <c r="AL251" s="18"/>
      <c r="AM251" s="17"/>
      <c r="AN251" s="17"/>
      <c r="AO251" s="17"/>
      <c r="AP251" s="17"/>
      <c r="AQ251" s="17"/>
      <c r="AR251" s="17"/>
      <c r="AS251" s="17"/>
    </row>
    <row r="252" spans="2:45" s="12" customFormat="1">
      <c r="B252" s="29"/>
      <c r="C252" s="18"/>
      <c r="D252" s="16"/>
      <c r="E252" s="17"/>
      <c r="F252" s="16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8"/>
      <c r="AL252" s="18"/>
      <c r="AM252" s="17"/>
      <c r="AN252" s="17"/>
      <c r="AO252" s="17"/>
      <c r="AP252" s="17"/>
      <c r="AQ252" s="17"/>
      <c r="AR252" s="17"/>
      <c r="AS252" s="17"/>
    </row>
    <row r="253" spans="2:45" s="12" customFormat="1">
      <c r="B253" s="29"/>
      <c r="C253" s="18"/>
      <c r="D253" s="16"/>
      <c r="E253" s="17"/>
      <c r="F253" s="16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8"/>
      <c r="AL253" s="18"/>
      <c r="AM253" s="17"/>
      <c r="AN253" s="17"/>
      <c r="AO253" s="17"/>
      <c r="AP253" s="17"/>
      <c r="AQ253" s="17"/>
      <c r="AR253" s="17"/>
      <c r="AS253" s="17"/>
    </row>
    <row r="254" spans="2:45" s="12" customFormat="1">
      <c r="B254" s="29"/>
      <c r="C254" s="18"/>
      <c r="D254" s="16"/>
      <c r="E254" s="17"/>
      <c r="F254" s="16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8"/>
      <c r="AL254" s="18"/>
      <c r="AM254" s="17"/>
      <c r="AN254" s="17"/>
      <c r="AO254" s="17"/>
      <c r="AP254" s="17"/>
      <c r="AQ254" s="17"/>
      <c r="AR254" s="17"/>
      <c r="AS254" s="17"/>
    </row>
    <row r="255" spans="2:45" s="12" customFormat="1">
      <c r="B255" s="29"/>
      <c r="C255" s="18"/>
      <c r="D255" s="16"/>
      <c r="E255" s="17"/>
      <c r="F255" s="16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8"/>
      <c r="AL255" s="18"/>
      <c r="AM255" s="17"/>
      <c r="AN255" s="17"/>
      <c r="AO255" s="17"/>
      <c r="AP255" s="17"/>
      <c r="AQ255" s="17"/>
      <c r="AR255" s="17"/>
      <c r="AS255" s="17"/>
    </row>
    <row r="256" spans="2:45" s="12" customFormat="1">
      <c r="B256" s="29"/>
      <c r="C256" s="18"/>
      <c r="D256" s="16"/>
      <c r="E256" s="17"/>
      <c r="F256" s="16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8"/>
      <c r="AL256" s="18"/>
      <c r="AM256" s="17"/>
      <c r="AN256" s="17"/>
      <c r="AO256" s="17"/>
      <c r="AP256" s="17"/>
      <c r="AQ256" s="17"/>
      <c r="AR256" s="17"/>
      <c r="AS256" s="17"/>
    </row>
    <row r="257" spans="2:45" s="12" customFormat="1">
      <c r="B257" s="29"/>
      <c r="C257" s="18"/>
      <c r="D257" s="16"/>
      <c r="E257" s="17"/>
      <c r="F257" s="16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8"/>
      <c r="AL257" s="18"/>
      <c r="AM257" s="17"/>
      <c r="AN257" s="17"/>
      <c r="AO257" s="17"/>
      <c r="AP257" s="17"/>
      <c r="AQ257" s="17"/>
      <c r="AR257" s="17"/>
      <c r="AS257" s="17"/>
    </row>
    <row r="258" spans="2:45" s="12" customFormat="1">
      <c r="B258" s="29"/>
      <c r="C258" s="18"/>
      <c r="D258" s="16"/>
      <c r="E258" s="17"/>
      <c r="F258" s="16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8"/>
      <c r="AL258" s="18"/>
      <c r="AM258" s="17"/>
      <c r="AN258" s="17"/>
      <c r="AO258" s="17"/>
      <c r="AP258" s="17"/>
      <c r="AQ258" s="17"/>
      <c r="AR258" s="17"/>
      <c r="AS258" s="17"/>
    </row>
    <row r="259" spans="2:45" s="12" customFormat="1">
      <c r="B259" s="29"/>
      <c r="C259" s="18"/>
      <c r="D259" s="16"/>
      <c r="E259" s="17"/>
      <c r="F259" s="16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8"/>
      <c r="AL259" s="18"/>
      <c r="AM259" s="17"/>
      <c r="AN259" s="17"/>
      <c r="AO259" s="17"/>
      <c r="AP259" s="17"/>
      <c r="AQ259" s="17"/>
      <c r="AR259" s="17"/>
      <c r="AS259" s="17"/>
    </row>
    <row r="260" spans="2:45" s="12" customFormat="1">
      <c r="B260" s="29"/>
      <c r="C260" s="18"/>
      <c r="D260" s="16"/>
      <c r="E260" s="17"/>
      <c r="F260" s="16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8"/>
      <c r="AL260" s="18"/>
      <c r="AM260" s="17"/>
      <c r="AN260" s="17"/>
      <c r="AO260" s="17"/>
      <c r="AP260" s="17"/>
      <c r="AQ260" s="17"/>
      <c r="AR260" s="17"/>
      <c r="AS260" s="17"/>
    </row>
    <row r="261" spans="2:45" s="12" customFormat="1">
      <c r="B261" s="29"/>
      <c r="C261" s="18"/>
      <c r="D261" s="16"/>
      <c r="E261" s="17"/>
      <c r="F261" s="16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8"/>
      <c r="AL261" s="18"/>
      <c r="AM261" s="17"/>
      <c r="AN261" s="17"/>
      <c r="AO261" s="17"/>
      <c r="AP261" s="17"/>
      <c r="AQ261" s="17"/>
      <c r="AR261" s="17"/>
      <c r="AS261" s="17"/>
    </row>
    <row r="262" spans="2:45" s="12" customFormat="1">
      <c r="B262" s="29"/>
      <c r="C262" s="18"/>
      <c r="D262" s="16"/>
      <c r="E262" s="17"/>
      <c r="F262" s="16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8"/>
      <c r="AL262" s="18"/>
      <c r="AM262" s="17"/>
      <c r="AN262" s="17"/>
      <c r="AO262" s="17"/>
      <c r="AP262" s="17"/>
      <c r="AQ262" s="17"/>
      <c r="AR262" s="17"/>
      <c r="AS262" s="17"/>
    </row>
    <row r="263" spans="2:45" s="12" customFormat="1">
      <c r="B263" s="29"/>
      <c r="C263" s="18"/>
      <c r="D263" s="16"/>
      <c r="E263" s="17"/>
      <c r="F263" s="16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8"/>
      <c r="AL263" s="18"/>
      <c r="AM263" s="17"/>
      <c r="AN263" s="17"/>
      <c r="AO263" s="17"/>
      <c r="AP263" s="17"/>
      <c r="AQ263" s="17"/>
      <c r="AR263" s="17"/>
      <c r="AS263" s="17"/>
    </row>
    <row r="264" spans="2:45" s="12" customFormat="1">
      <c r="B264" s="29"/>
      <c r="C264" s="18"/>
      <c r="D264" s="16"/>
      <c r="E264" s="17"/>
      <c r="F264" s="16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8"/>
      <c r="AL264" s="18"/>
      <c r="AM264" s="17"/>
      <c r="AN264" s="17"/>
      <c r="AO264" s="17"/>
      <c r="AP264" s="17"/>
      <c r="AQ264" s="17"/>
      <c r="AR264" s="17"/>
      <c r="AS264" s="17"/>
    </row>
    <row r="265" spans="2:45" s="12" customFormat="1">
      <c r="B265" s="29"/>
      <c r="C265" s="18"/>
      <c r="D265" s="16"/>
      <c r="E265" s="17"/>
      <c r="F265" s="16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8"/>
      <c r="AL265" s="18"/>
      <c r="AM265" s="17"/>
      <c r="AN265" s="17"/>
      <c r="AO265" s="17"/>
      <c r="AP265" s="17"/>
      <c r="AQ265" s="17"/>
      <c r="AR265" s="17"/>
      <c r="AS265" s="17"/>
    </row>
    <row r="266" spans="2:45" s="12" customFormat="1">
      <c r="B266" s="29"/>
      <c r="C266" s="18"/>
      <c r="D266" s="16"/>
      <c r="E266" s="17"/>
      <c r="F266" s="16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8"/>
      <c r="AL266" s="18"/>
      <c r="AM266" s="17"/>
      <c r="AN266" s="17"/>
      <c r="AO266" s="17"/>
      <c r="AP266" s="17"/>
      <c r="AQ266" s="17"/>
      <c r="AR266" s="17"/>
      <c r="AS266" s="17"/>
    </row>
    <row r="267" spans="2:45" s="12" customFormat="1">
      <c r="B267" s="29"/>
      <c r="C267" s="18"/>
      <c r="D267" s="16"/>
      <c r="E267" s="17"/>
      <c r="F267" s="16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8"/>
      <c r="AL267" s="18"/>
      <c r="AM267" s="17"/>
      <c r="AN267" s="17"/>
      <c r="AO267" s="17"/>
      <c r="AP267" s="17"/>
      <c r="AQ267" s="17"/>
      <c r="AR267" s="17"/>
      <c r="AS267" s="17"/>
    </row>
    <row r="268" spans="2:45" s="12" customFormat="1">
      <c r="B268" s="29"/>
      <c r="C268" s="18"/>
      <c r="D268" s="16"/>
      <c r="E268" s="17"/>
      <c r="F268" s="16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8"/>
      <c r="AL268" s="18"/>
      <c r="AM268" s="17"/>
      <c r="AN268" s="17"/>
      <c r="AO268" s="17"/>
      <c r="AP268" s="17"/>
      <c r="AQ268" s="17"/>
      <c r="AR268" s="17"/>
      <c r="AS268" s="17"/>
    </row>
    <row r="269" spans="2:45" s="12" customFormat="1">
      <c r="B269" s="29"/>
      <c r="C269" s="18"/>
      <c r="D269" s="16"/>
      <c r="E269" s="17"/>
      <c r="F269" s="16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8"/>
      <c r="AL269" s="18"/>
      <c r="AM269" s="17"/>
      <c r="AN269" s="17"/>
      <c r="AO269" s="17"/>
      <c r="AP269" s="17"/>
      <c r="AQ269" s="17"/>
      <c r="AR269" s="17"/>
      <c r="AS269" s="17"/>
    </row>
    <row r="270" spans="2:45" s="12" customFormat="1">
      <c r="B270" s="29"/>
      <c r="C270" s="18"/>
      <c r="D270" s="16"/>
      <c r="E270" s="17"/>
      <c r="F270" s="16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8"/>
      <c r="AL270" s="18"/>
      <c r="AM270" s="17"/>
      <c r="AN270" s="17"/>
      <c r="AO270" s="17"/>
      <c r="AP270" s="17"/>
      <c r="AQ270" s="17"/>
      <c r="AR270" s="17"/>
      <c r="AS270" s="17"/>
    </row>
    <row r="271" spans="2:45" s="12" customFormat="1">
      <c r="B271" s="29"/>
      <c r="C271" s="18"/>
      <c r="D271" s="16"/>
      <c r="E271" s="17"/>
      <c r="F271" s="16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8"/>
      <c r="AL271" s="18"/>
      <c r="AM271" s="17"/>
      <c r="AN271" s="17"/>
      <c r="AO271" s="17"/>
      <c r="AP271" s="17"/>
      <c r="AQ271" s="17"/>
      <c r="AR271" s="17"/>
      <c r="AS271" s="17"/>
    </row>
    <row r="272" spans="2:45" s="12" customFormat="1">
      <c r="B272" s="29"/>
      <c r="C272" s="18"/>
      <c r="D272" s="16"/>
      <c r="E272" s="17"/>
      <c r="F272" s="16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8"/>
      <c r="AL272" s="18"/>
      <c r="AM272" s="17"/>
      <c r="AN272" s="17"/>
      <c r="AO272" s="17"/>
      <c r="AP272" s="17"/>
      <c r="AQ272" s="17"/>
      <c r="AR272" s="17"/>
      <c r="AS272" s="17"/>
    </row>
    <row r="273" spans="2:45" s="12" customFormat="1">
      <c r="B273" s="29"/>
      <c r="C273" s="18"/>
      <c r="D273" s="16"/>
      <c r="E273" s="17"/>
      <c r="F273" s="16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8"/>
      <c r="AL273" s="18"/>
      <c r="AM273" s="17"/>
      <c r="AN273" s="17"/>
      <c r="AO273" s="17"/>
      <c r="AP273" s="17"/>
      <c r="AQ273" s="17"/>
      <c r="AR273" s="17"/>
      <c r="AS273" s="17"/>
    </row>
    <row r="274" spans="2:45" s="12" customFormat="1">
      <c r="B274" s="29"/>
      <c r="C274" s="18"/>
      <c r="D274" s="16"/>
      <c r="E274" s="17"/>
      <c r="F274" s="16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8"/>
      <c r="AL274" s="18"/>
      <c r="AM274" s="17"/>
      <c r="AN274" s="17"/>
      <c r="AO274" s="17"/>
      <c r="AP274" s="17"/>
      <c r="AQ274" s="17"/>
      <c r="AR274" s="17"/>
      <c r="AS274" s="17"/>
    </row>
    <row r="275" spans="2:45" s="12" customFormat="1">
      <c r="B275" s="29"/>
      <c r="C275" s="18"/>
      <c r="D275" s="16"/>
      <c r="E275" s="17"/>
      <c r="F275" s="16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8"/>
      <c r="AL275" s="18"/>
      <c r="AM275" s="17"/>
      <c r="AN275" s="17"/>
      <c r="AO275" s="17"/>
      <c r="AP275" s="17"/>
      <c r="AQ275" s="17"/>
      <c r="AR275" s="17"/>
      <c r="AS275" s="17"/>
    </row>
    <row r="276" spans="2:45" s="12" customFormat="1">
      <c r="B276" s="29"/>
      <c r="C276" s="18"/>
      <c r="D276" s="16"/>
      <c r="E276" s="17"/>
      <c r="F276" s="16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8"/>
      <c r="AL276" s="18"/>
      <c r="AM276" s="17"/>
      <c r="AN276" s="17"/>
      <c r="AO276" s="17"/>
      <c r="AP276" s="17"/>
      <c r="AQ276" s="17"/>
      <c r="AR276" s="17"/>
      <c r="AS276" s="17"/>
    </row>
    <row r="277" spans="2:45" s="12" customFormat="1">
      <c r="B277" s="29"/>
      <c r="C277" s="18"/>
      <c r="D277" s="16"/>
      <c r="E277" s="17"/>
      <c r="F277" s="16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8"/>
      <c r="AL277" s="18"/>
      <c r="AM277" s="17"/>
      <c r="AN277" s="17"/>
      <c r="AO277" s="17"/>
      <c r="AP277" s="17"/>
      <c r="AQ277" s="17"/>
      <c r="AR277" s="17"/>
      <c r="AS277" s="17"/>
    </row>
    <row r="278" spans="2:45" s="12" customFormat="1">
      <c r="B278" s="29"/>
      <c r="C278" s="18"/>
      <c r="D278" s="16"/>
      <c r="E278" s="17"/>
      <c r="F278" s="16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8"/>
      <c r="AL278" s="18"/>
      <c r="AM278" s="17"/>
      <c r="AN278" s="17"/>
      <c r="AO278" s="17"/>
      <c r="AP278" s="17"/>
      <c r="AQ278" s="17"/>
      <c r="AR278" s="17"/>
      <c r="AS278" s="17"/>
    </row>
    <row r="279" spans="2:45" s="12" customFormat="1">
      <c r="B279" s="29"/>
      <c r="C279" s="18"/>
      <c r="D279" s="16"/>
      <c r="E279" s="17"/>
      <c r="F279" s="16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8"/>
      <c r="AL279" s="18"/>
      <c r="AM279" s="17"/>
      <c r="AN279" s="17"/>
      <c r="AO279" s="17"/>
      <c r="AP279" s="17"/>
      <c r="AQ279" s="17"/>
      <c r="AR279" s="17"/>
      <c r="AS279" s="17"/>
    </row>
    <row r="280" spans="2:45" s="12" customFormat="1">
      <c r="B280" s="29"/>
      <c r="C280" s="18"/>
      <c r="D280" s="16"/>
      <c r="E280" s="17"/>
      <c r="F280" s="16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8"/>
      <c r="AL280" s="18"/>
      <c r="AM280" s="17"/>
      <c r="AN280" s="17"/>
      <c r="AO280" s="17"/>
      <c r="AP280" s="17"/>
      <c r="AQ280" s="17"/>
      <c r="AR280" s="17"/>
      <c r="AS280" s="17"/>
    </row>
    <row r="281" spans="2:45" s="12" customFormat="1">
      <c r="B281" s="29"/>
      <c r="C281" s="18"/>
      <c r="D281" s="16"/>
      <c r="E281" s="17"/>
      <c r="F281" s="16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8"/>
      <c r="AL281" s="18"/>
      <c r="AM281" s="17"/>
      <c r="AN281" s="17"/>
      <c r="AO281" s="17"/>
      <c r="AP281" s="17"/>
      <c r="AQ281" s="17"/>
      <c r="AR281" s="17"/>
      <c r="AS281" s="17"/>
    </row>
    <row r="282" spans="2:45" s="12" customFormat="1">
      <c r="B282" s="29"/>
      <c r="C282" s="18"/>
      <c r="D282" s="16"/>
      <c r="E282" s="17"/>
      <c r="F282" s="16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8"/>
      <c r="AL282" s="18"/>
      <c r="AM282" s="17"/>
      <c r="AN282" s="17"/>
      <c r="AO282" s="17"/>
      <c r="AP282" s="17"/>
      <c r="AQ282" s="17"/>
      <c r="AR282" s="17"/>
      <c r="AS282" s="17"/>
    </row>
    <row r="283" spans="2:45" s="12" customFormat="1">
      <c r="B283" s="29"/>
      <c r="C283" s="18"/>
      <c r="D283" s="16"/>
      <c r="E283" s="17"/>
      <c r="F283" s="16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8"/>
      <c r="AL283" s="18"/>
      <c r="AM283" s="17"/>
      <c r="AN283" s="17"/>
      <c r="AO283" s="17"/>
      <c r="AP283" s="17"/>
      <c r="AQ283" s="17"/>
      <c r="AR283" s="17"/>
      <c r="AS283" s="17"/>
    </row>
    <row r="284" spans="2:45" s="12" customFormat="1">
      <c r="B284" s="29"/>
      <c r="C284" s="18"/>
      <c r="D284" s="16"/>
      <c r="E284" s="17"/>
      <c r="F284" s="16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8"/>
      <c r="AL284" s="18"/>
      <c r="AM284" s="17"/>
      <c r="AN284" s="17"/>
      <c r="AO284" s="17"/>
      <c r="AP284" s="17"/>
      <c r="AQ284" s="17"/>
      <c r="AR284" s="17"/>
      <c r="AS284" s="17"/>
    </row>
    <row r="285" spans="2:45" s="12" customFormat="1">
      <c r="B285" s="29"/>
      <c r="C285" s="18"/>
      <c r="D285" s="16"/>
      <c r="E285" s="17"/>
      <c r="F285" s="16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8"/>
      <c r="AL285" s="18"/>
      <c r="AM285" s="17"/>
      <c r="AN285" s="17"/>
      <c r="AO285" s="17"/>
      <c r="AP285" s="17"/>
      <c r="AQ285" s="17"/>
      <c r="AR285" s="17"/>
      <c r="AS285" s="17"/>
    </row>
    <row r="286" spans="2:45" s="12" customFormat="1">
      <c r="B286" s="29"/>
      <c r="C286" s="18"/>
      <c r="D286" s="16"/>
      <c r="E286" s="17"/>
      <c r="F286" s="16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8"/>
      <c r="AL286" s="18"/>
      <c r="AM286" s="17"/>
      <c r="AN286" s="17"/>
      <c r="AO286" s="17"/>
      <c r="AP286" s="17"/>
      <c r="AQ286" s="17"/>
      <c r="AR286" s="17"/>
      <c r="AS286" s="17"/>
    </row>
    <row r="287" spans="2:45" s="12" customFormat="1">
      <c r="B287" s="29"/>
      <c r="C287" s="18"/>
      <c r="D287" s="16"/>
      <c r="E287" s="17"/>
      <c r="F287" s="16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8"/>
      <c r="AL287" s="18"/>
      <c r="AM287" s="17"/>
      <c r="AN287" s="17"/>
      <c r="AO287" s="17"/>
      <c r="AP287" s="17"/>
      <c r="AQ287" s="17"/>
      <c r="AR287" s="17"/>
      <c r="AS287" s="17"/>
    </row>
    <row r="288" spans="2:45" s="12" customFormat="1">
      <c r="B288" s="29"/>
      <c r="C288" s="18"/>
      <c r="D288" s="16"/>
      <c r="E288" s="17"/>
      <c r="F288" s="16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8"/>
      <c r="AL288" s="18"/>
      <c r="AM288" s="17"/>
      <c r="AN288" s="17"/>
      <c r="AO288" s="17"/>
      <c r="AP288" s="17"/>
      <c r="AQ288" s="17"/>
      <c r="AR288" s="17"/>
      <c r="AS288" s="17"/>
    </row>
    <row r="289" spans="2:45" s="12" customFormat="1">
      <c r="B289" s="29"/>
      <c r="C289" s="18"/>
      <c r="D289" s="16"/>
      <c r="E289" s="17"/>
      <c r="F289" s="16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8"/>
      <c r="AL289" s="18"/>
      <c r="AM289" s="17"/>
      <c r="AN289" s="17"/>
      <c r="AO289" s="17"/>
      <c r="AP289" s="17"/>
      <c r="AQ289" s="17"/>
      <c r="AR289" s="17"/>
      <c r="AS289" s="17"/>
    </row>
    <row r="290" spans="2:45" s="12" customFormat="1">
      <c r="B290" s="29"/>
      <c r="C290" s="18"/>
      <c r="D290" s="16"/>
      <c r="E290" s="17"/>
      <c r="F290" s="16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8"/>
      <c r="AL290" s="18"/>
      <c r="AM290" s="17"/>
      <c r="AN290" s="17"/>
      <c r="AO290" s="17"/>
      <c r="AP290" s="17"/>
      <c r="AQ290" s="17"/>
      <c r="AR290" s="17"/>
      <c r="AS290" s="17"/>
    </row>
    <row r="291" spans="2:45" s="12" customFormat="1">
      <c r="B291" s="29"/>
      <c r="C291" s="18"/>
      <c r="D291" s="16"/>
      <c r="E291" s="17"/>
      <c r="F291" s="16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8"/>
      <c r="AL291" s="18"/>
      <c r="AM291" s="17"/>
      <c r="AN291" s="17"/>
      <c r="AO291" s="17"/>
      <c r="AP291" s="17"/>
      <c r="AQ291" s="17"/>
      <c r="AR291" s="17"/>
      <c r="AS291" s="17"/>
    </row>
    <row r="292" spans="2:45" s="12" customFormat="1">
      <c r="B292" s="29"/>
      <c r="C292" s="18"/>
      <c r="D292" s="16"/>
      <c r="E292" s="17"/>
      <c r="F292" s="16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8"/>
      <c r="AL292" s="18"/>
      <c r="AM292" s="17"/>
      <c r="AN292" s="17"/>
      <c r="AO292" s="17"/>
      <c r="AP292" s="17"/>
      <c r="AQ292" s="17"/>
      <c r="AR292" s="17"/>
      <c r="AS292" s="17"/>
    </row>
    <row r="293" spans="2:45" s="12" customFormat="1">
      <c r="B293" s="29"/>
      <c r="C293" s="18"/>
      <c r="D293" s="16"/>
      <c r="E293" s="17"/>
      <c r="F293" s="16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8"/>
      <c r="AL293" s="18"/>
      <c r="AM293" s="17"/>
      <c r="AN293" s="17"/>
      <c r="AO293" s="17"/>
      <c r="AP293" s="17"/>
      <c r="AQ293" s="17"/>
      <c r="AR293" s="17"/>
      <c r="AS293" s="17"/>
    </row>
    <row r="294" spans="2:45" s="12" customFormat="1">
      <c r="B294" s="29"/>
      <c r="C294" s="18"/>
      <c r="D294" s="16"/>
      <c r="E294" s="17"/>
      <c r="F294" s="16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8"/>
      <c r="AL294" s="18"/>
      <c r="AM294" s="17"/>
      <c r="AN294" s="17"/>
      <c r="AO294" s="17"/>
      <c r="AP294" s="17"/>
      <c r="AQ294" s="17"/>
      <c r="AR294" s="17"/>
      <c r="AS294" s="17"/>
    </row>
    <row r="295" spans="2:45" s="12" customFormat="1">
      <c r="B295" s="29"/>
      <c r="C295" s="18"/>
      <c r="D295" s="16"/>
      <c r="E295" s="17"/>
      <c r="F295" s="16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8"/>
      <c r="AL295" s="18"/>
      <c r="AM295" s="17"/>
      <c r="AN295" s="17"/>
      <c r="AO295" s="17"/>
      <c r="AP295" s="17"/>
      <c r="AQ295" s="17"/>
      <c r="AR295" s="17"/>
      <c r="AS295" s="17"/>
    </row>
    <row r="296" spans="2:45" s="12" customFormat="1">
      <c r="B296" s="29"/>
      <c r="C296" s="18"/>
      <c r="D296" s="16"/>
      <c r="E296" s="17"/>
      <c r="F296" s="16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8"/>
      <c r="AL296" s="18"/>
      <c r="AM296" s="17"/>
      <c r="AN296" s="17"/>
      <c r="AO296" s="17"/>
      <c r="AP296" s="17"/>
      <c r="AQ296" s="17"/>
      <c r="AR296" s="17"/>
      <c r="AS296" s="17"/>
    </row>
    <row r="297" spans="2:45" s="12" customFormat="1">
      <c r="B297" s="29"/>
      <c r="C297" s="18"/>
      <c r="D297" s="16"/>
      <c r="E297" s="17"/>
      <c r="F297" s="16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8"/>
      <c r="AL297" s="18"/>
      <c r="AM297" s="17"/>
      <c r="AN297" s="17"/>
      <c r="AO297" s="17"/>
      <c r="AP297" s="17"/>
      <c r="AQ297" s="17"/>
      <c r="AR297" s="17"/>
      <c r="AS297" s="17"/>
    </row>
    <row r="298" spans="2:45" s="12" customFormat="1">
      <c r="B298" s="29"/>
      <c r="C298" s="18"/>
      <c r="D298" s="16"/>
      <c r="E298" s="17"/>
      <c r="F298" s="16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8"/>
      <c r="AL298" s="18"/>
      <c r="AM298" s="17"/>
      <c r="AN298" s="17"/>
      <c r="AO298" s="17"/>
      <c r="AP298" s="17"/>
      <c r="AQ298" s="17"/>
      <c r="AR298" s="17"/>
      <c r="AS298" s="17"/>
    </row>
    <row r="299" spans="2:45" s="12" customFormat="1">
      <c r="B299" s="29"/>
      <c r="C299" s="18"/>
      <c r="D299" s="16"/>
      <c r="E299" s="17"/>
      <c r="F299" s="16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8"/>
      <c r="AL299" s="18"/>
      <c r="AM299" s="17"/>
      <c r="AN299" s="17"/>
      <c r="AO299" s="17"/>
      <c r="AP299" s="17"/>
      <c r="AQ299" s="17"/>
      <c r="AR299" s="17"/>
      <c r="AS299" s="17"/>
    </row>
    <row r="300" spans="2:45" s="12" customFormat="1">
      <c r="B300" s="29"/>
      <c r="C300" s="18"/>
      <c r="D300" s="16"/>
      <c r="E300" s="17"/>
      <c r="F300" s="16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8"/>
      <c r="AL300" s="18"/>
      <c r="AM300" s="17"/>
      <c r="AN300" s="17"/>
      <c r="AO300" s="17"/>
      <c r="AP300" s="17"/>
      <c r="AQ300" s="17"/>
      <c r="AR300" s="17"/>
      <c r="AS300" s="17"/>
    </row>
    <row r="301" spans="2:45" s="12" customFormat="1">
      <c r="B301" s="29"/>
      <c r="C301" s="18"/>
      <c r="D301" s="16"/>
      <c r="E301" s="17"/>
      <c r="F301" s="16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8"/>
      <c r="AL301" s="18"/>
      <c r="AM301" s="17"/>
      <c r="AN301" s="17"/>
      <c r="AO301" s="17"/>
      <c r="AP301" s="17"/>
      <c r="AQ301" s="17"/>
      <c r="AR301" s="17"/>
      <c r="AS301" s="17"/>
    </row>
    <row r="302" spans="2:45" s="12" customFormat="1">
      <c r="B302" s="29"/>
      <c r="C302" s="18"/>
      <c r="D302" s="16"/>
      <c r="E302" s="17"/>
      <c r="F302" s="16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8"/>
      <c r="AL302" s="18"/>
      <c r="AM302" s="17"/>
      <c r="AN302" s="17"/>
      <c r="AO302" s="17"/>
      <c r="AP302" s="17"/>
      <c r="AQ302" s="17"/>
      <c r="AR302" s="17"/>
      <c r="AS302" s="17"/>
    </row>
    <row r="303" spans="2:45" s="12" customFormat="1">
      <c r="B303" s="29"/>
      <c r="C303" s="18"/>
      <c r="D303" s="16"/>
      <c r="E303" s="17"/>
      <c r="F303" s="16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8"/>
      <c r="AL303" s="18"/>
      <c r="AM303" s="17"/>
      <c r="AN303" s="17"/>
      <c r="AO303" s="17"/>
      <c r="AP303" s="17"/>
      <c r="AQ303" s="17"/>
      <c r="AR303" s="17"/>
      <c r="AS303" s="17"/>
    </row>
    <row r="304" spans="2:45" s="12" customFormat="1">
      <c r="B304" s="29"/>
      <c r="C304" s="18"/>
      <c r="D304" s="16"/>
      <c r="E304" s="17"/>
      <c r="F304" s="16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8"/>
      <c r="AL304" s="18"/>
      <c r="AM304" s="17"/>
      <c r="AN304" s="17"/>
      <c r="AO304" s="17"/>
      <c r="AP304" s="17"/>
      <c r="AQ304" s="17"/>
      <c r="AR304" s="17"/>
      <c r="AS304" s="17"/>
    </row>
    <row r="305" spans="2:45" s="12" customFormat="1">
      <c r="B305" s="29"/>
      <c r="C305" s="18"/>
      <c r="D305" s="16"/>
      <c r="E305" s="17"/>
      <c r="F305" s="16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8"/>
      <c r="AL305" s="18"/>
      <c r="AM305" s="17"/>
      <c r="AN305" s="17"/>
      <c r="AO305" s="17"/>
      <c r="AP305" s="17"/>
      <c r="AQ305" s="17"/>
      <c r="AR305" s="17"/>
      <c r="AS305" s="17"/>
    </row>
    <row r="306" spans="2:45" s="12" customFormat="1">
      <c r="B306" s="29"/>
      <c r="C306" s="18"/>
      <c r="D306" s="16"/>
      <c r="E306" s="17"/>
      <c r="F306" s="16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8"/>
      <c r="AL306" s="18"/>
      <c r="AM306" s="17"/>
      <c r="AN306" s="17"/>
      <c r="AO306" s="17"/>
      <c r="AP306" s="17"/>
      <c r="AQ306" s="17"/>
      <c r="AR306" s="17"/>
      <c r="AS306" s="17"/>
    </row>
    <row r="307" spans="2:45" s="12" customFormat="1">
      <c r="B307" s="29"/>
      <c r="C307" s="18"/>
      <c r="D307" s="16"/>
      <c r="E307" s="17"/>
      <c r="F307" s="16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8"/>
      <c r="AL307" s="18"/>
      <c r="AM307" s="17"/>
      <c r="AN307" s="17"/>
      <c r="AO307" s="17"/>
      <c r="AP307" s="17"/>
      <c r="AQ307" s="17"/>
      <c r="AR307" s="17"/>
      <c r="AS307" s="17"/>
    </row>
    <row r="308" spans="2:45" s="12" customFormat="1">
      <c r="B308" s="29"/>
      <c r="C308" s="18"/>
      <c r="D308" s="16"/>
      <c r="E308" s="17"/>
      <c r="F308" s="16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8"/>
      <c r="AL308" s="18"/>
      <c r="AM308" s="17"/>
      <c r="AN308" s="17"/>
      <c r="AO308" s="17"/>
      <c r="AP308" s="17"/>
      <c r="AQ308" s="17"/>
      <c r="AR308" s="17"/>
      <c r="AS308" s="17"/>
    </row>
    <row r="309" spans="2:45" s="12" customFormat="1">
      <c r="B309" s="29"/>
      <c r="C309" s="18"/>
      <c r="D309" s="16"/>
      <c r="E309" s="17"/>
      <c r="F309" s="16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8"/>
      <c r="AL309" s="18"/>
      <c r="AM309" s="17"/>
      <c r="AN309" s="17"/>
      <c r="AO309" s="17"/>
      <c r="AP309" s="17"/>
      <c r="AQ309" s="17"/>
      <c r="AR309" s="17"/>
      <c r="AS309" s="17"/>
    </row>
    <row r="310" spans="2:45" s="12" customFormat="1">
      <c r="B310" s="29"/>
      <c r="C310" s="18"/>
      <c r="D310" s="16"/>
      <c r="E310" s="17"/>
      <c r="F310" s="16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8"/>
      <c r="AL310" s="18"/>
      <c r="AM310" s="17"/>
      <c r="AN310" s="17"/>
      <c r="AO310" s="17"/>
      <c r="AP310" s="17"/>
      <c r="AQ310" s="17"/>
      <c r="AR310" s="17"/>
      <c r="AS310" s="17"/>
    </row>
    <row r="311" spans="2:45" s="12" customFormat="1">
      <c r="B311" s="29"/>
      <c r="C311" s="18"/>
      <c r="D311" s="16"/>
      <c r="E311" s="17"/>
      <c r="F311" s="16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8"/>
      <c r="AL311" s="18"/>
      <c r="AM311" s="17"/>
      <c r="AN311" s="17"/>
      <c r="AO311" s="17"/>
      <c r="AP311" s="17"/>
      <c r="AQ311" s="17"/>
      <c r="AR311" s="17"/>
      <c r="AS311" s="17"/>
    </row>
    <row r="312" spans="2:45" s="12" customFormat="1">
      <c r="B312" s="29"/>
      <c r="C312" s="18"/>
      <c r="D312" s="16"/>
      <c r="E312" s="17"/>
      <c r="F312" s="16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8"/>
      <c r="AL312" s="18"/>
      <c r="AM312" s="17"/>
      <c r="AN312" s="17"/>
      <c r="AO312" s="17"/>
      <c r="AP312" s="17"/>
      <c r="AQ312" s="17"/>
      <c r="AR312" s="17"/>
      <c r="AS312" s="17"/>
    </row>
    <row r="313" spans="2:45" s="12" customFormat="1">
      <c r="B313" s="29"/>
      <c r="C313" s="18"/>
      <c r="D313" s="16"/>
      <c r="E313" s="17"/>
      <c r="F313" s="16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8"/>
      <c r="AL313" s="18"/>
      <c r="AM313" s="17"/>
      <c r="AN313" s="17"/>
      <c r="AO313" s="17"/>
      <c r="AP313" s="17"/>
      <c r="AQ313" s="17"/>
      <c r="AR313" s="17"/>
      <c r="AS313" s="17"/>
    </row>
    <row r="314" spans="2:45" s="12" customFormat="1">
      <c r="B314" s="29"/>
      <c r="C314" s="18"/>
      <c r="D314" s="16"/>
      <c r="E314" s="17"/>
      <c r="F314" s="16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8"/>
      <c r="AL314" s="18"/>
      <c r="AM314" s="17"/>
      <c r="AN314" s="17"/>
      <c r="AO314" s="17"/>
      <c r="AP314" s="17"/>
      <c r="AQ314" s="17"/>
      <c r="AR314" s="17"/>
      <c r="AS314" s="17"/>
    </row>
    <row r="315" spans="2:45" s="12" customFormat="1">
      <c r="B315" s="29"/>
      <c r="C315" s="18"/>
      <c r="D315" s="16"/>
      <c r="E315" s="17"/>
      <c r="F315" s="16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8"/>
      <c r="AL315" s="18"/>
      <c r="AM315" s="17"/>
      <c r="AN315" s="17"/>
      <c r="AO315" s="17"/>
      <c r="AP315" s="17"/>
      <c r="AQ315" s="17"/>
      <c r="AR315" s="17"/>
      <c r="AS315" s="17"/>
    </row>
    <row r="316" spans="2:45" s="12" customFormat="1">
      <c r="B316" s="29"/>
      <c r="C316" s="18"/>
      <c r="D316" s="16"/>
      <c r="E316" s="17"/>
      <c r="F316" s="16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8"/>
      <c r="AL316" s="18"/>
      <c r="AM316" s="17"/>
      <c r="AN316" s="17"/>
      <c r="AO316" s="17"/>
      <c r="AP316" s="17"/>
      <c r="AQ316" s="17"/>
      <c r="AR316" s="17"/>
      <c r="AS316" s="17"/>
    </row>
    <row r="317" spans="2:45" s="12" customFormat="1">
      <c r="B317" s="29"/>
      <c r="C317" s="18"/>
      <c r="D317" s="16"/>
      <c r="E317" s="17"/>
      <c r="F317" s="16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8"/>
      <c r="AL317" s="18"/>
      <c r="AM317" s="17"/>
      <c r="AN317" s="17"/>
      <c r="AO317" s="17"/>
      <c r="AP317" s="17"/>
      <c r="AQ317" s="17"/>
      <c r="AR317" s="17"/>
      <c r="AS317" s="17"/>
    </row>
    <row r="318" spans="2:45" s="12" customFormat="1">
      <c r="B318" s="29"/>
      <c r="C318" s="18"/>
      <c r="D318" s="16"/>
      <c r="E318" s="17"/>
      <c r="F318" s="16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8"/>
      <c r="AL318" s="18"/>
      <c r="AM318" s="17"/>
      <c r="AN318" s="17"/>
      <c r="AO318" s="17"/>
      <c r="AP318" s="17"/>
      <c r="AQ318" s="17"/>
      <c r="AR318" s="17"/>
      <c r="AS318" s="17"/>
    </row>
    <row r="319" spans="2:45" s="12" customFormat="1">
      <c r="B319" s="29"/>
      <c r="C319" s="18"/>
      <c r="D319" s="16"/>
      <c r="E319" s="17"/>
      <c r="F319" s="16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8"/>
      <c r="AL319" s="18"/>
      <c r="AM319" s="17"/>
      <c r="AN319" s="17"/>
      <c r="AO319" s="17"/>
      <c r="AP319" s="17"/>
      <c r="AQ319" s="17"/>
      <c r="AR319" s="17"/>
      <c r="AS319" s="17"/>
    </row>
    <row r="320" spans="2:45" s="12" customFormat="1">
      <c r="B320" s="29"/>
      <c r="C320" s="18"/>
      <c r="D320" s="16"/>
      <c r="E320" s="17"/>
      <c r="F320" s="16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8"/>
      <c r="AL320" s="18"/>
      <c r="AM320" s="17"/>
      <c r="AN320" s="17"/>
      <c r="AO320" s="17"/>
      <c r="AP320" s="17"/>
      <c r="AQ320" s="17"/>
      <c r="AR320" s="17"/>
      <c r="AS320" s="17"/>
    </row>
    <row r="321" spans="2:45" s="12" customFormat="1">
      <c r="B321" s="29"/>
      <c r="C321" s="18"/>
      <c r="D321" s="16"/>
      <c r="E321" s="17"/>
      <c r="F321" s="16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8"/>
      <c r="AL321" s="18"/>
      <c r="AM321" s="17"/>
      <c r="AN321" s="17"/>
      <c r="AO321" s="17"/>
      <c r="AP321" s="17"/>
      <c r="AQ321" s="17"/>
      <c r="AR321" s="17"/>
      <c r="AS321" s="17"/>
    </row>
    <row r="322" spans="2:45" s="12" customFormat="1">
      <c r="B322" s="29"/>
      <c r="C322" s="18"/>
      <c r="D322" s="16"/>
      <c r="E322" s="17"/>
      <c r="F322" s="16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8"/>
      <c r="AL322" s="18"/>
      <c r="AM322" s="17"/>
      <c r="AN322" s="17"/>
      <c r="AO322" s="17"/>
      <c r="AP322" s="17"/>
      <c r="AQ322" s="17"/>
      <c r="AR322" s="17"/>
      <c r="AS322" s="17"/>
    </row>
    <row r="323" spans="2:45" s="12" customFormat="1">
      <c r="B323" s="29"/>
      <c r="C323" s="18"/>
      <c r="D323" s="16"/>
      <c r="E323" s="17"/>
      <c r="F323" s="16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8"/>
      <c r="AL323" s="18"/>
      <c r="AM323" s="17"/>
      <c r="AN323" s="17"/>
      <c r="AO323" s="17"/>
      <c r="AP323" s="17"/>
      <c r="AQ323" s="17"/>
      <c r="AR323" s="17"/>
      <c r="AS323" s="17"/>
    </row>
    <row r="324" spans="2:45" s="12" customFormat="1">
      <c r="B324" s="29"/>
      <c r="C324" s="18"/>
      <c r="D324" s="16"/>
      <c r="E324" s="17"/>
      <c r="F324" s="16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8"/>
      <c r="AL324" s="18"/>
      <c r="AM324" s="17"/>
      <c r="AN324" s="17"/>
      <c r="AO324" s="17"/>
      <c r="AP324" s="17"/>
      <c r="AQ324" s="17"/>
      <c r="AR324" s="17"/>
      <c r="AS324" s="17"/>
    </row>
    <row r="325" spans="2:45" s="12" customFormat="1">
      <c r="B325" s="29"/>
      <c r="C325" s="18"/>
      <c r="D325" s="16"/>
      <c r="E325" s="17"/>
      <c r="F325" s="16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8"/>
      <c r="AL325" s="18"/>
      <c r="AM325" s="17"/>
      <c r="AN325" s="17"/>
      <c r="AO325" s="17"/>
      <c r="AP325" s="17"/>
      <c r="AQ325" s="17"/>
      <c r="AR325" s="17"/>
      <c r="AS325" s="17"/>
    </row>
    <row r="326" spans="2:45" s="12" customFormat="1">
      <c r="B326" s="29"/>
      <c r="C326" s="18"/>
      <c r="D326" s="16"/>
      <c r="E326" s="17"/>
      <c r="F326" s="16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8"/>
      <c r="AL326" s="18"/>
      <c r="AM326" s="17"/>
      <c r="AN326" s="17"/>
      <c r="AO326" s="17"/>
      <c r="AP326" s="17"/>
      <c r="AQ326" s="17"/>
      <c r="AR326" s="17"/>
      <c r="AS326" s="17"/>
    </row>
    <row r="327" spans="2:45" s="12" customFormat="1">
      <c r="B327" s="29"/>
      <c r="C327" s="18"/>
      <c r="D327" s="16"/>
      <c r="E327" s="17"/>
      <c r="F327" s="16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8"/>
      <c r="AL327" s="18"/>
      <c r="AM327" s="17"/>
      <c r="AN327" s="17"/>
      <c r="AO327" s="17"/>
      <c r="AP327" s="17"/>
      <c r="AQ327" s="17"/>
      <c r="AR327" s="17"/>
      <c r="AS327" s="17"/>
    </row>
    <row r="328" spans="2:45" s="12" customFormat="1">
      <c r="B328" s="29"/>
      <c r="C328" s="18"/>
      <c r="D328" s="16"/>
      <c r="E328" s="17"/>
      <c r="F328" s="16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8"/>
      <c r="AL328" s="18"/>
      <c r="AM328" s="17"/>
      <c r="AN328" s="17"/>
      <c r="AO328" s="17"/>
      <c r="AP328" s="17"/>
      <c r="AQ328" s="17"/>
      <c r="AR328" s="17"/>
      <c r="AS328" s="17"/>
    </row>
    <row r="329" spans="2:45" s="12" customFormat="1">
      <c r="B329" s="29"/>
      <c r="C329" s="18"/>
      <c r="D329" s="16"/>
      <c r="E329" s="17"/>
      <c r="F329" s="16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8"/>
      <c r="AL329" s="18"/>
      <c r="AM329" s="17"/>
      <c r="AN329" s="17"/>
      <c r="AO329" s="17"/>
      <c r="AP329" s="17"/>
      <c r="AQ329" s="17"/>
      <c r="AR329" s="17"/>
      <c r="AS329" s="17"/>
    </row>
    <row r="330" spans="2:45" s="12" customFormat="1">
      <c r="B330" s="29"/>
      <c r="C330" s="18"/>
      <c r="D330" s="16"/>
      <c r="E330" s="17"/>
      <c r="F330" s="16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8"/>
      <c r="AL330" s="18"/>
      <c r="AM330" s="17"/>
      <c r="AN330" s="17"/>
      <c r="AO330" s="17"/>
      <c r="AP330" s="17"/>
      <c r="AQ330" s="17"/>
      <c r="AR330" s="17"/>
      <c r="AS330" s="17"/>
    </row>
    <row r="331" spans="2:45" s="12" customFormat="1">
      <c r="B331" s="29"/>
      <c r="C331" s="18"/>
      <c r="D331" s="16"/>
      <c r="E331" s="17"/>
      <c r="F331" s="16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8"/>
      <c r="AL331" s="18"/>
      <c r="AM331" s="17"/>
      <c r="AN331" s="17"/>
      <c r="AO331" s="17"/>
      <c r="AP331" s="17"/>
      <c r="AQ331" s="17"/>
      <c r="AR331" s="17"/>
      <c r="AS331" s="17"/>
    </row>
    <row r="332" spans="2:45" s="12" customFormat="1">
      <c r="B332" s="29"/>
      <c r="C332" s="18"/>
      <c r="D332" s="16"/>
      <c r="E332" s="17"/>
      <c r="F332" s="16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8"/>
      <c r="AL332" s="18"/>
      <c r="AM332" s="17"/>
      <c r="AN332" s="17"/>
      <c r="AO332" s="17"/>
      <c r="AP332" s="17"/>
      <c r="AQ332" s="17"/>
      <c r="AR332" s="17"/>
      <c r="AS332" s="17"/>
    </row>
    <row r="333" spans="2:45" s="12" customFormat="1">
      <c r="B333" s="29"/>
      <c r="C333" s="18"/>
      <c r="D333" s="16"/>
      <c r="E333" s="17"/>
      <c r="F333" s="16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8"/>
      <c r="AL333" s="18"/>
      <c r="AM333" s="17"/>
      <c r="AN333" s="17"/>
      <c r="AO333" s="17"/>
      <c r="AP333" s="17"/>
      <c r="AQ333" s="17"/>
      <c r="AR333" s="17"/>
      <c r="AS333" s="17"/>
    </row>
    <row r="334" spans="2:45" s="12" customFormat="1">
      <c r="B334" s="29"/>
      <c r="C334" s="18"/>
      <c r="D334" s="16"/>
      <c r="E334" s="17"/>
      <c r="F334" s="16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8"/>
      <c r="AL334" s="18"/>
      <c r="AM334" s="17"/>
      <c r="AN334" s="17"/>
      <c r="AO334" s="17"/>
      <c r="AP334" s="17"/>
      <c r="AQ334" s="17"/>
      <c r="AR334" s="17"/>
      <c r="AS334" s="17"/>
    </row>
    <row r="335" spans="2:45" s="12" customFormat="1">
      <c r="B335" s="29"/>
      <c r="C335" s="18"/>
      <c r="D335" s="16"/>
      <c r="E335" s="17"/>
      <c r="F335" s="16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8"/>
      <c r="AL335" s="18"/>
      <c r="AM335" s="17"/>
      <c r="AN335" s="17"/>
      <c r="AO335" s="17"/>
      <c r="AP335" s="17"/>
      <c r="AQ335" s="17"/>
      <c r="AR335" s="17"/>
      <c r="AS335" s="17"/>
    </row>
    <row r="336" spans="2:45" s="12" customFormat="1">
      <c r="B336" s="29"/>
      <c r="C336" s="18"/>
      <c r="D336" s="16"/>
      <c r="E336" s="17"/>
      <c r="F336" s="16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8"/>
      <c r="AL336" s="18"/>
      <c r="AM336" s="17"/>
      <c r="AN336" s="17"/>
      <c r="AO336" s="17"/>
      <c r="AP336" s="17"/>
      <c r="AQ336" s="17"/>
      <c r="AR336" s="17"/>
      <c r="AS336" s="17"/>
    </row>
    <row r="337" spans="2:45" s="12" customFormat="1">
      <c r="B337" s="29"/>
      <c r="C337" s="18"/>
      <c r="D337" s="16"/>
      <c r="E337" s="17"/>
      <c r="F337" s="16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8"/>
      <c r="AL337" s="18"/>
      <c r="AM337" s="17"/>
      <c r="AN337" s="17"/>
      <c r="AO337" s="17"/>
      <c r="AP337" s="17"/>
      <c r="AQ337" s="17"/>
      <c r="AR337" s="17"/>
      <c r="AS337" s="17"/>
    </row>
    <row r="338" spans="2:45" s="12" customFormat="1">
      <c r="B338" s="29"/>
      <c r="C338" s="18"/>
      <c r="D338" s="16"/>
      <c r="E338" s="17"/>
      <c r="F338" s="16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8"/>
      <c r="AL338" s="18"/>
      <c r="AM338" s="17"/>
      <c r="AN338" s="17"/>
      <c r="AO338" s="17"/>
      <c r="AP338" s="17"/>
      <c r="AQ338" s="17"/>
      <c r="AR338" s="17"/>
      <c r="AS338" s="17"/>
    </row>
    <row r="339" spans="2:45" s="12" customFormat="1">
      <c r="B339" s="29"/>
      <c r="C339" s="18"/>
      <c r="D339" s="16"/>
      <c r="E339" s="17"/>
      <c r="F339" s="16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8"/>
      <c r="AL339" s="18"/>
      <c r="AM339" s="17"/>
      <c r="AN339" s="17"/>
      <c r="AO339" s="17"/>
      <c r="AP339" s="17"/>
      <c r="AQ339" s="17"/>
      <c r="AR339" s="17"/>
      <c r="AS339" s="17"/>
    </row>
    <row r="340" spans="2:45" s="12" customFormat="1">
      <c r="B340" s="29"/>
      <c r="C340" s="18"/>
      <c r="D340" s="16"/>
      <c r="E340" s="17"/>
      <c r="F340" s="16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8"/>
      <c r="AL340" s="18"/>
      <c r="AM340" s="17"/>
      <c r="AN340" s="17"/>
      <c r="AO340" s="17"/>
      <c r="AP340" s="17"/>
      <c r="AQ340" s="17"/>
      <c r="AR340" s="17"/>
      <c r="AS340" s="17"/>
    </row>
    <row r="341" spans="2:45" s="12" customFormat="1">
      <c r="B341" s="29"/>
      <c r="C341" s="18"/>
      <c r="D341" s="16"/>
      <c r="E341" s="17"/>
      <c r="F341" s="16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8"/>
      <c r="AL341" s="18"/>
      <c r="AM341" s="17"/>
      <c r="AN341" s="17"/>
      <c r="AO341" s="17"/>
      <c r="AP341" s="17"/>
      <c r="AQ341" s="17"/>
      <c r="AR341" s="17"/>
      <c r="AS341" s="17"/>
    </row>
    <row r="342" spans="2:45" s="12" customFormat="1">
      <c r="B342" s="29"/>
      <c r="C342" s="18"/>
      <c r="D342" s="16"/>
      <c r="E342" s="17"/>
      <c r="F342" s="16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8"/>
      <c r="AL342" s="18"/>
      <c r="AM342" s="17"/>
      <c r="AN342" s="17"/>
      <c r="AO342" s="17"/>
      <c r="AP342" s="17"/>
      <c r="AQ342" s="17"/>
      <c r="AR342" s="17"/>
      <c r="AS342" s="17"/>
    </row>
    <row r="343" spans="2:45" s="12" customFormat="1">
      <c r="B343" s="29"/>
      <c r="C343" s="18"/>
      <c r="D343" s="16"/>
      <c r="E343" s="17"/>
      <c r="F343" s="16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8"/>
      <c r="AL343" s="18"/>
      <c r="AM343" s="17"/>
      <c r="AN343" s="17"/>
      <c r="AO343" s="17"/>
      <c r="AP343" s="17"/>
      <c r="AQ343" s="17"/>
      <c r="AR343" s="17"/>
      <c r="AS343" s="17"/>
    </row>
    <row r="344" spans="2:45" s="12" customFormat="1">
      <c r="B344" s="29"/>
      <c r="C344" s="18"/>
      <c r="D344" s="16"/>
      <c r="E344" s="17"/>
      <c r="F344" s="16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8"/>
      <c r="AL344" s="18"/>
      <c r="AM344" s="17"/>
      <c r="AN344" s="17"/>
      <c r="AO344" s="17"/>
      <c r="AP344" s="17"/>
      <c r="AQ344" s="17"/>
      <c r="AR344" s="17"/>
      <c r="AS344" s="17"/>
    </row>
    <row r="345" spans="2:45" s="12" customFormat="1">
      <c r="B345" s="29"/>
      <c r="C345" s="18"/>
      <c r="D345" s="16"/>
      <c r="E345" s="17"/>
      <c r="F345" s="16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8"/>
      <c r="AL345" s="18"/>
      <c r="AM345" s="17"/>
      <c r="AN345" s="17"/>
      <c r="AO345" s="17"/>
      <c r="AP345" s="17"/>
      <c r="AQ345" s="17"/>
      <c r="AR345" s="17"/>
      <c r="AS345" s="17"/>
    </row>
    <row r="346" spans="2:45" s="12" customFormat="1">
      <c r="B346" s="29"/>
      <c r="C346" s="18"/>
      <c r="D346" s="16"/>
      <c r="E346" s="17"/>
      <c r="F346" s="16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8"/>
      <c r="AL346" s="18"/>
      <c r="AM346" s="17"/>
      <c r="AN346" s="17"/>
      <c r="AO346" s="17"/>
      <c r="AP346" s="17"/>
      <c r="AQ346" s="17"/>
      <c r="AR346" s="17"/>
      <c r="AS346" s="17"/>
    </row>
    <row r="347" spans="2:45" s="12" customFormat="1">
      <c r="B347" s="29"/>
      <c r="C347" s="18"/>
      <c r="D347" s="16"/>
      <c r="E347" s="17"/>
      <c r="F347" s="16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8"/>
      <c r="AL347" s="18"/>
      <c r="AM347" s="17"/>
      <c r="AN347" s="17"/>
      <c r="AO347" s="17"/>
      <c r="AP347" s="17"/>
      <c r="AQ347" s="17"/>
      <c r="AR347" s="17"/>
      <c r="AS347" s="17"/>
    </row>
    <row r="348" spans="2:45" s="12" customFormat="1">
      <c r="B348" s="29"/>
      <c r="C348" s="18"/>
      <c r="D348" s="16"/>
      <c r="E348" s="17"/>
      <c r="F348" s="16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8"/>
      <c r="AL348" s="18"/>
      <c r="AM348" s="17"/>
      <c r="AN348" s="17"/>
      <c r="AO348" s="17"/>
      <c r="AP348" s="17"/>
      <c r="AQ348" s="17"/>
      <c r="AR348" s="17"/>
      <c r="AS348" s="17"/>
    </row>
    <row r="349" spans="2:45" s="12" customFormat="1">
      <c r="B349" s="29"/>
      <c r="C349" s="18"/>
      <c r="D349" s="16"/>
      <c r="E349" s="17"/>
      <c r="F349" s="16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8"/>
      <c r="AL349" s="18"/>
      <c r="AM349" s="17"/>
      <c r="AN349" s="17"/>
      <c r="AO349" s="17"/>
      <c r="AP349" s="17"/>
      <c r="AQ349" s="17"/>
      <c r="AR349" s="17"/>
      <c r="AS349" s="17"/>
    </row>
    <row r="350" spans="2:45" s="12" customFormat="1">
      <c r="B350" s="29"/>
      <c r="C350" s="18"/>
      <c r="D350" s="16"/>
      <c r="E350" s="17"/>
      <c r="F350" s="16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8"/>
      <c r="AL350" s="18"/>
      <c r="AM350" s="17"/>
      <c r="AN350" s="17"/>
      <c r="AO350" s="17"/>
      <c r="AP350" s="17"/>
      <c r="AQ350" s="17"/>
      <c r="AR350" s="17"/>
      <c r="AS350" s="17"/>
    </row>
    <row r="351" spans="2:45" s="12" customFormat="1">
      <c r="B351" s="29"/>
      <c r="C351" s="18"/>
      <c r="D351" s="16"/>
      <c r="E351" s="17"/>
      <c r="F351" s="16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8"/>
      <c r="AL351" s="18"/>
      <c r="AM351" s="17"/>
      <c r="AN351" s="17"/>
      <c r="AO351" s="17"/>
      <c r="AP351" s="17"/>
      <c r="AQ351" s="17"/>
      <c r="AR351" s="17"/>
      <c r="AS351" s="17"/>
    </row>
    <row r="352" spans="2:45" s="12" customFormat="1">
      <c r="B352" s="29"/>
      <c r="C352" s="18"/>
      <c r="D352" s="16"/>
      <c r="E352" s="17"/>
      <c r="F352" s="16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8"/>
      <c r="AL352" s="18"/>
      <c r="AM352" s="17"/>
      <c r="AN352" s="17"/>
      <c r="AO352" s="17"/>
      <c r="AP352" s="17"/>
      <c r="AQ352" s="17"/>
      <c r="AR352" s="17"/>
      <c r="AS352" s="17"/>
    </row>
    <row r="353" spans="2:45" s="12" customFormat="1">
      <c r="B353" s="29"/>
      <c r="C353" s="18"/>
      <c r="D353" s="16"/>
      <c r="E353" s="17"/>
      <c r="F353" s="16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8"/>
      <c r="AL353" s="18"/>
      <c r="AM353" s="17"/>
      <c r="AN353" s="17"/>
      <c r="AO353" s="17"/>
      <c r="AP353" s="17"/>
      <c r="AQ353" s="17"/>
      <c r="AR353" s="17"/>
      <c r="AS353" s="17"/>
    </row>
    <row r="354" spans="2:45" s="12" customFormat="1">
      <c r="B354" s="29"/>
      <c r="C354" s="18"/>
      <c r="D354" s="16"/>
      <c r="E354" s="17"/>
      <c r="F354" s="16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8"/>
      <c r="AL354" s="18"/>
      <c r="AM354" s="17"/>
      <c r="AN354" s="17"/>
      <c r="AO354" s="17"/>
      <c r="AP354" s="17"/>
      <c r="AQ354" s="17"/>
      <c r="AR354" s="17"/>
      <c r="AS354" s="17"/>
    </row>
    <row r="355" spans="2:45" s="12" customFormat="1">
      <c r="B355" s="29"/>
      <c r="C355" s="18"/>
      <c r="D355" s="16"/>
      <c r="E355" s="17"/>
      <c r="F355" s="16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8"/>
      <c r="AL355" s="18"/>
      <c r="AM355" s="17"/>
      <c r="AN355" s="17"/>
      <c r="AO355" s="17"/>
      <c r="AP355" s="17"/>
      <c r="AQ355" s="17"/>
      <c r="AR355" s="17"/>
      <c r="AS355" s="17"/>
    </row>
    <row r="356" spans="2:45" s="12" customFormat="1">
      <c r="B356" s="29"/>
      <c r="C356" s="18"/>
      <c r="D356" s="16"/>
      <c r="E356" s="17"/>
      <c r="F356" s="16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8"/>
      <c r="AL356" s="18"/>
      <c r="AM356" s="17"/>
      <c r="AN356" s="17"/>
      <c r="AO356" s="17"/>
      <c r="AP356" s="17"/>
      <c r="AQ356" s="17"/>
      <c r="AR356" s="17"/>
      <c r="AS356" s="17"/>
    </row>
    <row r="357" spans="2:45" s="12" customFormat="1">
      <c r="B357" s="29"/>
      <c r="C357" s="18"/>
      <c r="D357" s="16"/>
      <c r="E357" s="17"/>
      <c r="F357" s="16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8"/>
      <c r="AL357" s="18"/>
      <c r="AM357" s="17"/>
      <c r="AN357" s="17"/>
      <c r="AO357" s="17"/>
      <c r="AP357" s="17"/>
      <c r="AQ357" s="17"/>
      <c r="AR357" s="17"/>
      <c r="AS357" s="17"/>
    </row>
    <row r="358" spans="2:45" s="12" customFormat="1">
      <c r="B358" s="29"/>
      <c r="C358" s="18"/>
      <c r="D358" s="16"/>
      <c r="E358" s="17"/>
      <c r="F358" s="16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8"/>
      <c r="AL358" s="18"/>
      <c r="AM358" s="17"/>
      <c r="AN358" s="17"/>
      <c r="AO358" s="17"/>
      <c r="AP358" s="17"/>
      <c r="AQ358" s="17"/>
      <c r="AR358" s="17"/>
      <c r="AS358" s="17"/>
    </row>
    <row r="359" spans="2:45" s="12" customFormat="1">
      <c r="B359" s="29"/>
      <c r="C359" s="18"/>
      <c r="D359" s="16"/>
      <c r="E359" s="17"/>
      <c r="F359" s="16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8"/>
      <c r="AL359" s="18"/>
      <c r="AM359" s="17"/>
      <c r="AN359" s="17"/>
      <c r="AO359" s="17"/>
      <c r="AP359" s="17"/>
      <c r="AQ359" s="17"/>
      <c r="AR359" s="17"/>
      <c r="AS359" s="17"/>
    </row>
    <row r="360" spans="2:45" s="12" customFormat="1">
      <c r="B360" s="29"/>
      <c r="C360" s="18"/>
      <c r="D360" s="16"/>
      <c r="E360" s="17"/>
      <c r="F360" s="16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8"/>
      <c r="AL360" s="18"/>
      <c r="AM360" s="17"/>
      <c r="AN360" s="17"/>
      <c r="AO360" s="17"/>
      <c r="AP360" s="17"/>
      <c r="AQ360" s="17"/>
      <c r="AR360" s="17"/>
      <c r="AS360" s="17"/>
    </row>
    <row r="361" spans="2:45" s="12" customFormat="1">
      <c r="B361" s="29"/>
      <c r="C361" s="18"/>
      <c r="D361" s="16"/>
      <c r="E361" s="17"/>
      <c r="F361" s="16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8"/>
      <c r="AL361" s="18"/>
      <c r="AM361" s="17"/>
      <c r="AN361" s="17"/>
      <c r="AO361" s="17"/>
      <c r="AP361" s="17"/>
      <c r="AQ361" s="17"/>
      <c r="AR361" s="17"/>
      <c r="AS361" s="17"/>
    </row>
    <row r="362" spans="2:45" s="12" customFormat="1">
      <c r="B362" s="29"/>
      <c r="C362" s="18"/>
      <c r="D362" s="16"/>
      <c r="E362" s="17"/>
      <c r="F362" s="16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8"/>
      <c r="AL362" s="18"/>
      <c r="AM362" s="17"/>
      <c r="AN362" s="17"/>
      <c r="AO362" s="17"/>
      <c r="AP362" s="17"/>
      <c r="AQ362" s="17"/>
      <c r="AR362" s="17"/>
      <c r="AS362" s="17"/>
    </row>
    <row r="363" spans="2:45" s="12" customFormat="1">
      <c r="B363" s="29"/>
      <c r="C363" s="18"/>
      <c r="D363" s="16"/>
      <c r="E363" s="17"/>
      <c r="F363" s="16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8"/>
      <c r="AL363" s="18"/>
      <c r="AM363" s="17"/>
      <c r="AN363" s="17"/>
      <c r="AO363" s="17"/>
      <c r="AP363" s="17"/>
      <c r="AQ363" s="17"/>
      <c r="AR363" s="17"/>
      <c r="AS363" s="17"/>
    </row>
    <row r="364" spans="2:45" s="12" customFormat="1">
      <c r="B364" s="29"/>
      <c r="C364" s="18"/>
      <c r="D364" s="16"/>
      <c r="E364" s="17"/>
      <c r="F364" s="16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8"/>
      <c r="AL364" s="18"/>
      <c r="AM364" s="17"/>
      <c r="AN364" s="17"/>
      <c r="AO364" s="17"/>
      <c r="AP364" s="17"/>
      <c r="AQ364" s="17"/>
      <c r="AR364" s="17"/>
      <c r="AS364" s="17"/>
    </row>
    <row r="365" spans="2:45" s="12" customFormat="1">
      <c r="B365" s="29"/>
      <c r="C365" s="18"/>
      <c r="D365" s="16"/>
      <c r="E365" s="17"/>
      <c r="F365" s="16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8"/>
      <c r="AL365" s="18"/>
      <c r="AM365" s="17"/>
      <c r="AN365" s="17"/>
      <c r="AO365" s="17"/>
      <c r="AP365" s="17"/>
      <c r="AQ365" s="17"/>
      <c r="AR365" s="17"/>
      <c r="AS365" s="17"/>
    </row>
    <row r="366" spans="2:45" s="12" customFormat="1">
      <c r="B366" s="29"/>
      <c r="C366" s="18"/>
      <c r="D366" s="16"/>
      <c r="E366" s="17"/>
      <c r="F366" s="16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8"/>
      <c r="AL366" s="18"/>
      <c r="AM366" s="17"/>
      <c r="AN366" s="17"/>
      <c r="AO366" s="17"/>
      <c r="AP366" s="17"/>
      <c r="AQ366" s="17"/>
      <c r="AR366" s="17"/>
      <c r="AS366" s="17"/>
    </row>
    <row r="367" spans="2:45" s="12" customFormat="1">
      <c r="B367" s="29"/>
      <c r="C367" s="18"/>
      <c r="D367" s="16"/>
      <c r="E367" s="17"/>
      <c r="F367" s="16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8"/>
      <c r="AL367" s="18"/>
      <c r="AM367" s="17"/>
      <c r="AN367" s="17"/>
      <c r="AO367" s="17"/>
      <c r="AP367" s="17"/>
      <c r="AQ367" s="17"/>
      <c r="AR367" s="17"/>
      <c r="AS367" s="17"/>
    </row>
    <row r="368" spans="2:45" s="12" customFormat="1">
      <c r="B368" s="29"/>
      <c r="C368" s="18"/>
      <c r="D368" s="16"/>
      <c r="E368" s="17"/>
      <c r="F368" s="16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8"/>
      <c r="AL368" s="18"/>
      <c r="AM368" s="17"/>
      <c r="AN368" s="17"/>
      <c r="AO368" s="17"/>
      <c r="AP368" s="17"/>
      <c r="AQ368" s="17"/>
      <c r="AR368" s="17"/>
      <c r="AS368" s="17"/>
    </row>
    <row r="369" spans="2:45" s="12" customFormat="1">
      <c r="B369" s="29"/>
      <c r="C369" s="18"/>
      <c r="D369" s="16"/>
      <c r="E369" s="17"/>
      <c r="F369" s="16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8"/>
      <c r="AL369" s="18"/>
      <c r="AM369" s="17"/>
      <c r="AN369" s="17"/>
      <c r="AO369" s="17"/>
      <c r="AP369" s="17"/>
      <c r="AQ369" s="17"/>
      <c r="AR369" s="17"/>
      <c r="AS369" s="17"/>
    </row>
    <row r="370" spans="2:45" s="12" customFormat="1">
      <c r="B370" s="29"/>
      <c r="C370" s="18"/>
      <c r="D370" s="16"/>
      <c r="E370" s="17"/>
      <c r="F370" s="16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8"/>
      <c r="AL370" s="18"/>
      <c r="AM370" s="17"/>
      <c r="AN370" s="17"/>
      <c r="AO370" s="17"/>
      <c r="AP370" s="17"/>
      <c r="AQ370" s="17"/>
      <c r="AR370" s="17"/>
      <c r="AS370" s="17"/>
    </row>
    <row r="371" spans="2:45" s="12" customFormat="1">
      <c r="B371" s="29"/>
      <c r="C371" s="18"/>
      <c r="D371" s="16"/>
      <c r="E371" s="17"/>
      <c r="F371" s="16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8"/>
      <c r="AL371" s="18"/>
      <c r="AM371" s="17"/>
      <c r="AN371" s="17"/>
      <c r="AO371" s="17"/>
      <c r="AP371" s="17"/>
      <c r="AQ371" s="17"/>
      <c r="AR371" s="17"/>
      <c r="AS371" s="17"/>
    </row>
    <row r="372" spans="2:45" s="12" customFormat="1">
      <c r="B372" s="29"/>
      <c r="C372" s="18"/>
      <c r="D372" s="16"/>
      <c r="E372" s="17"/>
      <c r="F372" s="16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8"/>
      <c r="AL372" s="18"/>
      <c r="AM372" s="17"/>
      <c r="AN372" s="17"/>
      <c r="AO372" s="17"/>
      <c r="AP372" s="17"/>
      <c r="AQ372" s="17"/>
      <c r="AR372" s="17"/>
      <c r="AS372" s="17"/>
    </row>
    <row r="373" spans="2:45" s="12" customFormat="1">
      <c r="B373" s="29"/>
      <c r="C373" s="18"/>
      <c r="D373" s="16"/>
      <c r="E373" s="17"/>
      <c r="F373" s="16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8"/>
      <c r="AL373" s="18"/>
      <c r="AM373" s="17"/>
      <c r="AN373" s="17"/>
      <c r="AO373" s="17"/>
      <c r="AP373" s="17"/>
      <c r="AQ373" s="17"/>
      <c r="AR373" s="17"/>
      <c r="AS373" s="17"/>
    </row>
    <row r="374" spans="2:45" s="12" customFormat="1">
      <c r="B374" s="29"/>
      <c r="C374" s="18"/>
      <c r="D374" s="16"/>
      <c r="E374" s="17"/>
      <c r="F374" s="16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8"/>
      <c r="AL374" s="18"/>
      <c r="AM374" s="17"/>
      <c r="AN374" s="17"/>
      <c r="AO374" s="17"/>
      <c r="AP374" s="17"/>
      <c r="AQ374" s="17"/>
      <c r="AR374" s="17"/>
      <c r="AS374" s="17"/>
    </row>
    <row r="375" spans="2:45" s="12" customFormat="1">
      <c r="B375" s="29"/>
      <c r="C375" s="18"/>
      <c r="D375" s="16"/>
      <c r="E375" s="17"/>
      <c r="F375" s="16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8"/>
      <c r="AL375" s="18"/>
      <c r="AM375" s="17"/>
      <c r="AN375" s="17"/>
      <c r="AO375" s="17"/>
      <c r="AP375" s="17"/>
      <c r="AQ375" s="17"/>
      <c r="AR375" s="17"/>
      <c r="AS375" s="17"/>
    </row>
    <row r="376" spans="2:45" s="12" customFormat="1">
      <c r="B376" s="29"/>
      <c r="C376" s="18"/>
      <c r="D376" s="16"/>
      <c r="E376" s="17"/>
      <c r="F376" s="16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8"/>
      <c r="AL376" s="18"/>
      <c r="AM376" s="17"/>
      <c r="AN376" s="17"/>
      <c r="AO376" s="17"/>
      <c r="AP376" s="17"/>
      <c r="AQ376" s="17"/>
      <c r="AR376" s="17"/>
      <c r="AS376" s="17"/>
    </row>
    <row r="377" spans="2:45" s="12" customFormat="1">
      <c r="B377" s="29"/>
      <c r="C377" s="18"/>
      <c r="D377" s="16"/>
      <c r="E377" s="17"/>
      <c r="F377" s="16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8"/>
      <c r="AL377" s="18"/>
      <c r="AM377" s="17"/>
      <c r="AN377" s="17"/>
      <c r="AO377" s="17"/>
      <c r="AP377" s="17"/>
      <c r="AQ377" s="17"/>
      <c r="AR377" s="17"/>
      <c r="AS377" s="17"/>
    </row>
    <row r="378" spans="2:45" s="12" customFormat="1">
      <c r="B378" s="29"/>
      <c r="C378" s="18"/>
      <c r="D378" s="16"/>
      <c r="E378" s="17"/>
      <c r="F378" s="16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8"/>
      <c r="AL378" s="18"/>
      <c r="AM378" s="17"/>
      <c r="AN378" s="17"/>
      <c r="AO378" s="17"/>
      <c r="AP378" s="17"/>
      <c r="AQ378" s="17"/>
      <c r="AR378" s="17"/>
      <c r="AS378" s="17"/>
    </row>
    <row r="379" spans="2:45" s="12" customFormat="1">
      <c r="B379" s="29"/>
      <c r="C379" s="18"/>
      <c r="D379" s="16"/>
      <c r="E379" s="17"/>
      <c r="F379" s="16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8"/>
      <c r="AL379" s="18"/>
      <c r="AM379" s="17"/>
      <c r="AN379" s="17"/>
      <c r="AO379" s="17"/>
      <c r="AP379" s="17"/>
      <c r="AQ379" s="17"/>
      <c r="AR379" s="17"/>
      <c r="AS379" s="17"/>
    </row>
    <row r="380" spans="2:45" s="12" customFormat="1">
      <c r="B380" s="29"/>
      <c r="C380" s="18"/>
      <c r="D380" s="16"/>
      <c r="E380" s="17"/>
      <c r="F380" s="16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8"/>
      <c r="AL380" s="18"/>
      <c r="AM380" s="17"/>
      <c r="AN380" s="17"/>
      <c r="AO380" s="17"/>
      <c r="AP380" s="17"/>
      <c r="AQ380" s="17"/>
      <c r="AR380" s="17"/>
      <c r="AS380" s="17"/>
    </row>
    <row r="381" spans="2:45" s="12" customFormat="1">
      <c r="B381" s="29"/>
      <c r="C381" s="18"/>
      <c r="D381" s="16"/>
      <c r="E381" s="17"/>
      <c r="F381" s="16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8"/>
      <c r="AL381" s="18"/>
      <c r="AM381" s="17"/>
      <c r="AN381" s="17"/>
      <c r="AO381" s="17"/>
      <c r="AP381" s="17"/>
      <c r="AQ381" s="17"/>
      <c r="AR381" s="17"/>
      <c r="AS381" s="17"/>
    </row>
    <row r="382" spans="2:45" s="12" customFormat="1">
      <c r="B382" s="29"/>
      <c r="C382" s="18"/>
      <c r="D382" s="16"/>
      <c r="E382" s="17"/>
      <c r="F382" s="16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8"/>
      <c r="AL382" s="18"/>
      <c r="AM382" s="17"/>
      <c r="AN382" s="17"/>
      <c r="AO382" s="17"/>
      <c r="AP382" s="17"/>
      <c r="AQ382" s="17"/>
      <c r="AR382" s="17"/>
      <c r="AS382" s="17"/>
    </row>
    <row r="383" spans="2:45" s="12" customFormat="1">
      <c r="B383" s="29"/>
      <c r="C383" s="18"/>
      <c r="D383" s="16"/>
      <c r="E383" s="17"/>
      <c r="F383" s="16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8"/>
      <c r="AL383" s="18"/>
      <c r="AM383" s="17"/>
      <c r="AN383" s="17"/>
      <c r="AO383" s="17"/>
      <c r="AP383" s="17"/>
      <c r="AQ383" s="17"/>
      <c r="AR383" s="17"/>
      <c r="AS383" s="17"/>
    </row>
    <row r="384" spans="2:45" s="12" customFormat="1">
      <c r="B384" s="29"/>
      <c r="C384" s="18"/>
      <c r="D384" s="16"/>
      <c r="E384" s="17"/>
      <c r="F384" s="16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8"/>
      <c r="AL384" s="18"/>
      <c r="AM384" s="17"/>
      <c r="AN384" s="17"/>
      <c r="AO384" s="17"/>
      <c r="AP384" s="17"/>
      <c r="AQ384" s="17"/>
      <c r="AR384" s="17"/>
      <c r="AS384" s="17"/>
    </row>
    <row r="385" spans="2:45" s="12" customFormat="1">
      <c r="B385" s="29"/>
      <c r="C385" s="18"/>
      <c r="D385" s="16"/>
      <c r="E385" s="17"/>
      <c r="F385" s="16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8"/>
      <c r="AL385" s="18"/>
      <c r="AM385" s="17"/>
      <c r="AN385" s="17"/>
      <c r="AO385" s="17"/>
      <c r="AP385" s="17"/>
      <c r="AQ385" s="17"/>
      <c r="AR385" s="17"/>
      <c r="AS385" s="17"/>
    </row>
    <row r="386" spans="2:45" s="12" customFormat="1">
      <c r="B386" s="29"/>
      <c r="C386" s="18"/>
      <c r="D386" s="16"/>
      <c r="E386" s="17"/>
      <c r="F386" s="16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8"/>
      <c r="AL386" s="18"/>
      <c r="AM386" s="17"/>
      <c r="AN386" s="17"/>
      <c r="AO386" s="17"/>
      <c r="AP386" s="17"/>
      <c r="AQ386" s="17"/>
      <c r="AR386" s="17"/>
      <c r="AS386" s="17"/>
    </row>
    <row r="387" spans="2:45" s="12" customFormat="1">
      <c r="B387" s="29"/>
      <c r="C387" s="18"/>
      <c r="D387" s="16"/>
      <c r="E387" s="17"/>
      <c r="F387" s="16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8"/>
      <c r="AL387" s="18"/>
      <c r="AM387" s="17"/>
      <c r="AN387" s="17"/>
      <c r="AO387" s="17"/>
      <c r="AP387" s="17"/>
      <c r="AQ387" s="17"/>
      <c r="AR387" s="17"/>
      <c r="AS387" s="17"/>
    </row>
    <row r="388" spans="2:45" s="12" customFormat="1">
      <c r="B388" s="29"/>
      <c r="C388" s="18"/>
      <c r="D388" s="16"/>
      <c r="E388" s="17"/>
      <c r="F388" s="16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8"/>
      <c r="AL388" s="18"/>
      <c r="AM388" s="17"/>
      <c r="AN388" s="17"/>
      <c r="AO388" s="17"/>
      <c r="AP388" s="17"/>
      <c r="AQ388" s="17"/>
      <c r="AR388" s="17"/>
      <c r="AS388" s="17"/>
    </row>
    <row r="389" spans="2:45" s="12" customFormat="1">
      <c r="B389" s="29"/>
      <c r="C389" s="18"/>
      <c r="D389" s="16"/>
      <c r="E389" s="17"/>
      <c r="F389" s="16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8"/>
      <c r="AL389" s="18"/>
      <c r="AM389" s="17"/>
      <c r="AN389" s="17"/>
      <c r="AO389" s="17"/>
      <c r="AP389" s="17"/>
      <c r="AQ389" s="17"/>
      <c r="AR389" s="17"/>
      <c r="AS389" s="17"/>
    </row>
    <row r="390" spans="2:45" s="12" customFormat="1">
      <c r="B390" s="29"/>
      <c r="C390" s="18"/>
      <c r="D390" s="16"/>
      <c r="E390" s="17"/>
      <c r="F390" s="16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8"/>
      <c r="AL390" s="18"/>
      <c r="AM390" s="17"/>
      <c r="AN390" s="17"/>
      <c r="AO390" s="17"/>
      <c r="AP390" s="17"/>
      <c r="AQ390" s="17"/>
      <c r="AR390" s="17"/>
      <c r="AS390" s="17"/>
    </row>
    <row r="391" spans="2:45" s="12" customFormat="1">
      <c r="B391" s="29"/>
      <c r="C391" s="18"/>
      <c r="D391" s="16"/>
      <c r="E391" s="17"/>
      <c r="F391" s="16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8"/>
      <c r="AL391" s="18"/>
      <c r="AM391" s="17"/>
      <c r="AN391" s="17"/>
      <c r="AO391" s="17"/>
      <c r="AP391" s="17"/>
      <c r="AQ391" s="17"/>
      <c r="AR391" s="17"/>
      <c r="AS391" s="17"/>
    </row>
    <row r="392" spans="2:45" s="12" customFormat="1">
      <c r="B392" s="29"/>
      <c r="C392" s="18"/>
      <c r="D392" s="16"/>
      <c r="E392" s="17"/>
      <c r="F392" s="16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8"/>
      <c r="AL392" s="18"/>
      <c r="AM392" s="17"/>
      <c r="AN392" s="17"/>
      <c r="AO392" s="17"/>
      <c r="AP392" s="17"/>
      <c r="AQ392" s="17"/>
      <c r="AR392" s="17"/>
      <c r="AS392" s="17"/>
    </row>
    <row r="393" spans="2:45" s="12" customFormat="1">
      <c r="B393" s="29"/>
      <c r="C393" s="18"/>
      <c r="D393" s="16"/>
      <c r="E393" s="17"/>
      <c r="F393" s="16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8"/>
      <c r="AL393" s="18"/>
      <c r="AM393" s="17"/>
      <c r="AN393" s="17"/>
      <c r="AO393" s="17"/>
      <c r="AP393" s="17"/>
      <c r="AQ393" s="17"/>
      <c r="AR393" s="17"/>
      <c r="AS393" s="17"/>
    </row>
    <row r="394" spans="2:45" s="12" customFormat="1">
      <c r="B394" s="29"/>
      <c r="C394" s="18"/>
      <c r="D394" s="16"/>
      <c r="E394" s="17"/>
      <c r="F394" s="16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8"/>
      <c r="AL394" s="18"/>
      <c r="AM394" s="17"/>
      <c r="AN394" s="17"/>
      <c r="AO394" s="17"/>
      <c r="AP394" s="17"/>
      <c r="AQ394" s="17"/>
      <c r="AR394" s="17"/>
      <c r="AS394" s="17"/>
    </row>
    <row r="395" spans="2:45" s="12" customFormat="1">
      <c r="B395" s="29"/>
      <c r="C395" s="18"/>
      <c r="D395" s="16"/>
      <c r="E395" s="17"/>
      <c r="F395" s="16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8"/>
      <c r="AL395" s="18"/>
      <c r="AM395" s="17"/>
      <c r="AN395" s="17"/>
      <c r="AO395" s="17"/>
      <c r="AP395" s="17"/>
      <c r="AQ395" s="17"/>
      <c r="AR395" s="17"/>
      <c r="AS395" s="17"/>
    </row>
    <row r="396" spans="2:45" s="12" customFormat="1">
      <c r="B396" s="29"/>
      <c r="C396" s="18"/>
      <c r="D396" s="16"/>
      <c r="E396" s="17"/>
      <c r="F396" s="16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8"/>
      <c r="AL396" s="18"/>
      <c r="AM396" s="17"/>
      <c r="AN396" s="17"/>
      <c r="AO396" s="17"/>
      <c r="AP396" s="17"/>
      <c r="AQ396" s="17"/>
      <c r="AR396" s="17"/>
      <c r="AS396" s="17"/>
    </row>
    <row r="397" spans="2:45" s="12" customFormat="1">
      <c r="B397" s="29"/>
      <c r="C397" s="18"/>
      <c r="D397" s="16"/>
      <c r="E397" s="17"/>
      <c r="F397" s="16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8"/>
      <c r="AL397" s="18"/>
      <c r="AM397" s="17"/>
      <c r="AN397" s="17"/>
      <c r="AO397" s="17"/>
      <c r="AP397" s="17"/>
      <c r="AQ397" s="17"/>
      <c r="AR397" s="17"/>
      <c r="AS397" s="17"/>
    </row>
    <row r="398" spans="2:45" s="12" customFormat="1">
      <c r="B398" s="29"/>
      <c r="C398" s="18"/>
      <c r="D398" s="16"/>
      <c r="E398" s="17"/>
      <c r="F398" s="16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8"/>
      <c r="AL398" s="18"/>
      <c r="AM398" s="17"/>
      <c r="AN398" s="17"/>
      <c r="AO398" s="17"/>
      <c r="AP398" s="17"/>
      <c r="AQ398" s="17"/>
      <c r="AR398" s="17"/>
      <c r="AS398" s="17"/>
    </row>
    <row r="399" spans="2:45" s="12" customFormat="1">
      <c r="B399" s="29"/>
      <c r="C399" s="18"/>
      <c r="D399" s="16"/>
      <c r="E399" s="17"/>
      <c r="F399" s="16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8"/>
      <c r="AL399" s="18"/>
      <c r="AM399" s="17"/>
      <c r="AN399" s="17"/>
      <c r="AO399" s="17"/>
      <c r="AP399" s="17"/>
      <c r="AQ399" s="17"/>
      <c r="AR399" s="17"/>
      <c r="AS399" s="17"/>
    </row>
    <row r="400" spans="2:45" s="12" customFormat="1">
      <c r="B400" s="29"/>
      <c r="C400" s="18"/>
      <c r="D400" s="16"/>
      <c r="E400" s="17"/>
      <c r="F400" s="16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8"/>
      <c r="AL400" s="18"/>
      <c r="AM400" s="17"/>
      <c r="AN400" s="17"/>
      <c r="AO400" s="17"/>
      <c r="AP400" s="17"/>
      <c r="AQ400" s="17"/>
      <c r="AR400" s="17"/>
      <c r="AS400" s="17"/>
    </row>
    <row r="401" spans="2:45" s="12" customFormat="1">
      <c r="B401" s="29"/>
      <c r="C401" s="18"/>
      <c r="D401" s="16"/>
      <c r="E401" s="17"/>
      <c r="F401" s="16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8"/>
      <c r="AL401" s="18"/>
      <c r="AM401" s="17"/>
      <c r="AN401" s="17"/>
      <c r="AO401" s="17"/>
      <c r="AP401" s="17"/>
      <c r="AQ401" s="17"/>
      <c r="AR401" s="17"/>
      <c r="AS401" s="17"/>
    </row>
    <row r="402" spans="2:45" s="12" customFormat="1">
      <c r="B402" s="29"/>
      <c r="C402" s="18"/>
      <c r="D402" s="16"/>
      <c r="E402" s="17"/>
      <c r="F402" s="16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8"/>
      <c r="AL402" s="18"/>
      <c r="AM402" s="17"/>
      <c r="AN402" s="17"/>
      <c r="AO402" s="17"/>
      <c r="AP402" s="17"/>
      <c r="AQ402" s="17"/>
      <c r="AR402" s="17"/>
      <c r="AS402" s="17"/>
    </row>
    <row r="403" spans="2:45" s="12" customFormat="1">
      <c r="B403" s="29"/>
      <c r="C403" s="18"/>
      <c r="D403" s="16"/>
      <c r="E403" s="17"/>
      <c r="F403" s="16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8"/>
      <c r="AL403" s="18"/>
      <c r="AM403" s="17"/>
      <c r="AN403" s="17"/>
      <c r="AO403" s="17"/>
      <c r="AP403" s="17"/>
      <c r="AQ403" s="17"/>
      <c r="AR403" s="17"/>
      <c r="AS403" s="17"/>
    </row>
    <row r="404" spans="2:45" s="12" customFormat="1">
      <c r="B404" s="29"/>
      <c r="C404" s="18"/>
      <c r="D404" s="16"/>
      <c r="E404" s="17"/>
      <c r="F404" s="16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8"/>
      <c r="AL404" s="18"/>
      <c r="AM404" s="17"/>
      <c r="AN404" s="17"/>
      <c r="AO404" s="17"/>
      <c r="AP404" s="17"/>
      <c r="AQ404" s="17"/>
      <c r="AR404" s="17"/>
      <c r="AS404" s="17"/>
    </row>
    <row r="405" spans="2:45" s="12" customFormat="1">
      <c r="B405" s="29"/>
      <c r="C405" s="18"/>
      <c r="D405" s="16"/>
      <c r="E405" s="17"/>
      <c r="F405" s="16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8"/>
      <c r="AL405" s="18"/>
      <c r="AM405" s="17"/>
      <c r="AN405" s="17"/>
      <c r="AO405" s="17"/>
      <c r="AP405" s="17"/>
      <c r="AQ405" s="17"/>
      <c r="AR405" s="17"/>
      <c r="AS405" s="17"/>
    </row>
    <row r="406" spans="2:45" s="12" customFormat="1">
      <c r="B406" s="29"/>
      <c r="C406" s="18"/>
      <c r="D406" s="16"/>
      <c r="E406" s="17"/>
      <c r="F406" s="16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8"/>
      <c r="AL406" s="18"/>
      <c r="AM406" s="17"/>
      <c r="AN406" s="17"/>
      <c r="AO406" s="17"/>
      <c r="AP406" s="17"/>
      <c r="AQ406" s="17"/>
      <c r="AR406" s="17"/>
      <c r="AS406" s="17"/>
    </row>
    <row r="407" spans="2:45" s="12" customFormat="1">
      <c r="B407" s="29"/>
      <c r="C407" s="18"/>
      <c r="D407" s="16"/>
      <c r="E407" s="17"/>
      <c r="F407" s="16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8"/>
      <c r="AL407" s="18"/>
      <c r="AM407" s="17"/>
      <c r="AN407" s="17"/>
      <c r="AO407" s="17"/>
      <c r="AP407" s="17"/>
      <c r="AQ407" s="17"/>
      <c r="AR407" s="17"/>
      <c r="AS407" s="17"/>
    </row>
    <row r="408" spans="2:45" s="12" customFormat="1">
      <c r="B408" s="29"/>
      <c r="C408" s="18"/>
      <c r="D408" s="16"/>
      <c r="E408" s="17"/>
      <c r="F408" s="16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8"/>
      <c r="AL408" s="18"/>
      <c r="AM408" s="17"/>
      <c r="AN408" s="17"/>
      <c r="AO408" s="17"/>
      <c r="AP408" s="17"/>
      <c r="AQ408" s="17"/>
      <c r="AR408" s="17"/>
      <c r="AS408" s="17"/>
    </row>
    <row r="409" spans="2:45" s="12" customFormat="1">
      <c r="B409" s="29"/>
      <c r="C409" s="18"/>
      <c r="D409" s="16"/>
      <c r="E409" s="17"/>
      <c r="F409" s="16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8"/>
      <c r="AL409" s="18"/>
      <c r="AM409" s="17"/>
      <c r="AN409" s="17"/>
      <c r="AO409" s="17"/>
      <c r="AP409" s="17"/>
      <c r="AQ409" s="17"/>
      <c r="AR409" s="17"/>
      <c r="AS409" s="17"/>
    </row>
    <row r="410" spans="2:45" s="12" customFormat="1">
      <c r="B410" s="29"/>
      <c r="C410" s="18"/>
      <c r="D410" s="16"/>
      <c r="E410" s="17"/>
      <c r="F410" s="16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8"/>
      <c r="AL410" s="18"/>
      <c r="AM410" s="17"/>
      <c r="AN410" s="17"/>
      <c r="AO410" s="17"/>
      <c r="AP410" s="17"/>
      <c r="AQ410" s="17"/>
      <c r="AR410" s="17"/>
      <c r="AS410" s="17"/>
    </row>
    <row r="411" spans="2:45" s="12" customFormat="1">
      <c r="B411" s="29"/>
      <c r="C411" s="18"/>
      <c r="D411" s="16"/>
      <c r="E411" s="17"/>
      <c r="F411" s="16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8"/>
      <c r="AL411" s="18"/>
      <c r="AM411" s="17"/>
      <c r="AN411" s="17"/>
      <c r="AO411" s="17"/>
      <c r="AP411" s="17"/>
      <c r="AQ411" s="17"/>
      <c r="AR411" s="17"/>
      <c r="AS411" s="17"/>
    </row>
    <row r="412" spans="2:45" s="12" customFormat="1">
      <c r="B412" s="29"/>
      <c r="C412" s="18"/>
      <c r="D412" s="16"/>
      <c r="E412" s="17"/>
      <c r="F412" s="16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8"/>
      <c r="AL412" s="18"/>
      <c r="AM412" s="17"/>
      <c r="AN412" s="17"/>
      <c r="AO412" s="17"/>
      <c r="AP412" s="17"/>
      <c r="AQ412" s="17"/>
      <c r="AR412" s="17"/>
      <c r="AS412" s="17"/>
    </row>
    <row r="413" spans="2:45" s="12" customFormat="1">
      <c r="B413" s="29"/>
      <c r="C413" s="18"/>
      <c r="D413" s="16"/>
      <c r="E413" s="17"/>
      <c r="F413" s="16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8"/>
      <c r="AL413" s="18"/>
      <c r="AM413" s="17"/>
      <c r="AN413" s="17"/>
      <c r="AO413" s="17"/>
      <c r="AP413" s="17"/>
      <c r="AQ413" s="17"/>
      <c r="AR413" s="17"/>
      <c r="AS413" s="17"/>
    </row>
    <row r="414" spans="2:45" s="12" customFormat="1">
      <c r="B414" s="29"/>
      <c r="C414" s="18"/>
      <c r="D414" s="16"/>
      <c r="E414" s="17"/>
      <c r="F414" s="16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8"/>
      <c r="AL414" s="18"/>
      <c r="AM414" s="17"/>
      <c r="AN414" s="17"/>
      <c r="AO414" s="17"/>
      <c r="AP414" s="17"/>
      <c r="AQ414" s="17"/>
      <c r="AR414" s="17"/>
      <c r="AS414" s="17"/>
    </row>
    <row r="415" spans="2:45" s="12" customFormat="1">
      <c r="B415" s="29"/>
      <c r="C415" s="18"/>
      <c r="D415" s="16"/>
      <c r="E415" s="17"/>
      <c r="F415" s="16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8"/>
      <c r="AL415" s="18"/>
      <c r="AM415" s="17"/>
      <c r="AN415" s="17"/>
      <c r="AO415" s="17"/>
      <c r="AP415" s="17"/>
      <c r="AQ415" s="17"/>
      <c r="AR415" s="17"/>
      <c r="AS415" s="17"/>
    </row>
    <row r="416" spans="2:45" s="12" customFormat="1">
      <c r="B416" s="29"/>
      <c r="C416" s="18"/>
      <c r="D416" s="16"/>
      <c r="E416" s="17"/>
      <c r="F416" s="16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8"/>
      <c r="AL416" s="18"/>
      <c r="AM416" s="17"/>
      <c r="AN416" s="17"/>
      <c r="AO416" s="17"/>
      <c r="AP416" s="17"/>
      <c r="AQ416" s="17"/>
      <c r="AR416" s="17"/>
      <c r="AS416" s="17"/>
    </row>
    <row r="417" spans="2:45" s="12" customFormat="1">
      <c r="B417" s="29"/>
      <c r="C417" s="18"/>
      <c r="D417" s="16"/>
      <c r="E417" s="17"/>
      <c r="F417" s="16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8"/>
      <c r="AL417" s="18"/>
      <c r="AM417" s="17"/>
      <c r="AN417" s="17"/>
      <c r="AO417" s="17"/>
      <c r="AP417" s="17"/>
      <c r="AQ417" s="17"/>
      <c r="AR417" s="17"/>
      <c r="AS417" s="17"/>
    </row>
    <row r="418" spans="2:45" s="12" customFormat="1">
      <c r="B418" s="29"/>
      <c r="C418" s="18"/>
      <c r="D418" s="16"/>
      <c r="E418" s="17"/>
      <c r="F418" s="16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8"/>
      <c r="AL418" s="18"/>
      <c r="AM418" s="17"/>
      <c r="AN418" s="17"/>
      <c r="AO418" s="17"/>
      <c r="AP418" s="17"/>
      <c r="AQ418" s="17"/>
      <c r="AR418" s="17"/>
      <c r="AS418" s="17"/>
    </row>
    <row r="419" spans="2:45" s="12" customFormat="1">
      <c r="B419" s="29"/>
      <c r="C419" s="18"/>
      <c r="D419" s="16"/>
      <c r="E419" s="17"/>
      <c r="F419" s="16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8"/>
      <c r="AL419" s="18"/>
      <c r="AM419" s="17"/>
      <c r="AN419" s="17"/>
      <c r="AO419" s="17"/>
      <c r="AP419" s="17"/>
      <c r="AQ419" s="17"/>
      <c r="AR419" s="17"/>
      <c r="AS419" s="17"/>
    </row>
    <row r="420" spans="2:45" s="12" customFormat="1">
      <c r="B420" s="29"/>
      <c r="C420" s="18"/>
      <c r="D420" s="16"/>
      <c r="E420" s="17"/>
      <c r="F420" s="16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8"/>
      <c r="AL420" s="18"/>
      <c r="AM420" s="17"/>
      <c r="AN420" s="17"/>
      <c r="AO420" s="17"/>
      <c r="AP420" s="17"/>
      <c r="AQ420" s="17"/>
      <c r="AR420" s="17"/>
      <c r="AS420" s="17"/>
    </row>
    <row r="421" spans="2:45" s="12" customFormat="1">
      <c r="B421" s="29"/>
      <c r="C421" s="18"/>
      <c r="D421" s="16"/>
      <c r="E421" s="17"/>
      <c r="F421" s="16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8"/>
      <c r="AL421" s="18"/>
      <c r="AM421" s="17"/>
      <c r="AN421" s="17"/>
      <c r="AO421" s="17"/>
      <c r="AP421" s="17"/>
      <c r="AQ421" s="17"/>
      <c r="AR421" s="17"/>
      <c r="AS421" s="17"/>
    </row>
    <row r="422" spans="2:45" s="12" customFormat="1">
      <c r="B422" s="29"/>
      <c r="C422" s="18"/>
      <c r="D422" s="16"/>
      <c r="E422" s="17"/>
      <c r="F422" s="16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8"/>
      <c r="AL422" s="18"/>
      <c r="AM422" s="17"/>
      <c r="AN422" s="17"/>
      <c r="AO422" s="17"/>
      <c r="AP422" s="17"/>
      <c r="AQ422" s="17"/>
      <c r="AR422" s="17"/>
      <c r="AS422" s="17"/>
    </row>
    <row r="423" spans="2:45" s="12" customFormat="1">
      <c r="B423" s="29"/>
      <c r="C423" s="18"/>
      <c r="D423" s="16"/>
      <c r="E423" s="17"/>
      <c r="F423" s="16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8"/>
      <c r="AL423" s="18"/>
      <c r="AM423" s="17"/>
      <c r="AN423" s="17"/>
      <c r="AO423" s="17"/>
      <c r="AP423" s="17"/>
      <c r="AQ423" s="17"/>
      <c r="AR423" s="17"/>
      <c r="AS423" s="17"/>
    </row>
    <row r="424" spans="2:45" s="12" customFormat="1">
      <c r="B424" s="29"/>
      <c r="C424" s="18"/>
      <c r="D424" s="16"/>
      <c r="E424" s="17"/>
      <c r="F424" s="16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8"/>
      <c r="AL424" s="18"/>
      <c r="AM424" s="17"/>
      <c r="AN424" s="17"/>
      <c r="AO424" s="17"/>
      <c r="AP424" s="17"/>
      <c r="AQ424" s="17"/>
      <c r="AR424" s="17"/>
      <c r="AS424" s="17"/>
    </row>
    <row r="425" spans="2:45" s="12" customFormat="1">
      <c r="B425" s="29"/>
      <c r="C425" s="18"/>
      <c r="D425" s="16"/>
      <c r="E425" s="17"/>
      <c r="F425" s="16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8"/>
      <c r="AL425" s="18"/>
      <c r="AM425" s="17"/>
      <c r="AN425" s="17"/>
      <c r="AO425" s="17"/>
      <c r="AP425" s="17"/>
      <c r="AQ425" s="17"/>
      <c r="AR425" s="17"/>
      <c r="AS425" s="17"/>
    </row>
    <row r="426" spans="2:45" s="12" customFormat="1">
      <c r="B426" s="29"/>
      <c r="C426" s="18"/>
      <c r="D426" s="16"/>
      <c r="E426" s="17"/>
      <c r="F426" s="16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8"/>
      <c r="AL426" s="18"/>
      <c r="AM426" s="17"/>
      <c r="AN426" s="17"/>
      <c r="AO426" s="17"/>
      <c r="AP426" s="17"/>
      <c r="AQ426" s="17"/>
      <c r="AR426" s="17"/>
      <c r="AS426" s="17"/>
    </row>
    <row r="427" spans="2:45" s="12" customFormat="1">
      <c r="B427" s="29"/>
      <c r="C427" s="18"/>
      <c r="D427" s="16"/>
      <c r="E427" s="17"/>
      <c r="F427" s="16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8"/>
      <c r="AL427" s="18"/>
      <c r="AM427" s="17"/>
      <c r="AN427" s="17"/>
      <c r="AO427" s="17"/>
      <c r="AP427" s="17"/>
      <c r="AQ427" s="17"/>
      <c r="AR427" s="17"/>
      <c r="AS427" s="17"/>
    </row>
    <row r="428" spans="2:45" s="12" customFormat="1">
      <c r="B428" s="29"/>
      <c r="C428" s="18"/>
      <c r="D428" s="16"/>
      <c r="E428" s="17"/>
      <c r="F428" s="16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8"/>
      <c r="AL428" s="18"/>
      <c r="AM428" s="17"/>
      <c r="AN428" s="17"/>
      <c r="AO428" s="17"/>
      <c r="AP428" s="17"/>
      <c r="AQ428" s="17"/>
      <c r="AR428" s="17"/>
      <c r="AS428" s="17"/>
    </row>
    <row r="429" spans="2:45" s="12" customFormat="1">
      <c r="B429" s="29"/>
      <c r="C429" s="18"/>
      <c r="D429" s="16"/>
      <c r="E429" s="17"/>
      <c r="F429" s="16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8"/>
      <c r="AL429" s="18"/>
      <c r="AM429" s="17"/>
      <c r="AN429" s="17"/>
      <c r="AO429" s="17"/>
      <c r="AP429" s="17"/>
      <c r="AQ429" s="17"/>
      <c r="AR429" s="17"/>
      <c r="AS429" s="17"/>
    </row>
    <row r="430" spans="2:45" s="12" customFormat="1">
      <c r="B430" s="29"/>
      <c r="C430" s="18"/>
      <c r="D430" s="16"/>
      <c r="E430" s="17"/>
      <c r="F430" s="16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8"/>
      <c r="AL430" s="18"/>
      <c r="AM430" s="17"/>
      <c r="AN430" s="17"/>
      <c r="AO430" s="17"/>
      <c r="AP430" s="17"/>
      <c r="AQ430" s="17"/>
      <c r="AR430" s="17"/>
      <c r="AS430" s="17"/>
    </row>
    <row r="431" spans="2:45" s="12" customFormat="1">
      <c r="B431" s="29"/>
      <c r="C431" s="18"/>
      <c r="D431" s="16"/>
      <c r="E431" s="17"/>
      <c r="F431" s="16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8"/>
      <c r="AL431" s="18"/>
      <c r="AM431" s="17"/>
      <c r="AN431" s="17"/>
      <c r="AO431" s="17"/>
      <c r="AP431" s="17"/>
      <c r="AQ431" s="17"/>
      <c r="AR431" s="17"/>
      <c r="AS431" s="17"/>
    </row>
    <row r="432" spans="2:45" s="12" customFormat="1">
      <c r="B432" s="29"/>
      <c r="C432" s="18"/>
      <c r="D432" s="16"/>
      <c r="E432" s="17"/>
      <c r="F432" s="16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8"/>
      <c r="AL432" s="18"/>
      <c r="AM432" s="17"/>
      <c r="AN432" s="17"/>
      <c r="AO432" s="17"/>
      <c r="AP432" s="17"/>
      <c r="AQ432" s="17"/>
      <c r="AR432" s="17"/>
      <c r="AS432" s="17"/>
    </row>
    <row r="433" spans="2:45" s="12" customFormat="1">
      <c r="B433" s="29"/>
      <c r="C433" s="18"/>
      <c r="D433" s="16"/>
      <c r="E433" s="17"/>
      <c r="F433" s="16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8"/>
      <c r="AL433" s="18"/>
      <c r="AM433" s="17"/>
      <c r="AN433" s="17"/>
      <c r="AO433" s="17"/>
      <c r="AP433" s="17"/>
      <c r="AQ433" s="17"/>
      <c r="AR433" s="17"/>
      <c r="AS433" s="17"/>
    </row>
    <row r="434" spans="2:45" s="12" customFormat="1">
      <c r="B434" s="29"/>
      <c r="C434" s="18"/>
      <c r="D434" s="16"/>
      <c r="E434" s="17"/>
      <c r="F434" s="16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8"/>
      <c r="AL434" s="18"/>
      <c r="AM434" s="17"/>
      <c r="AN434" s="17"/>
      <c r="AO434" s="17"/>
      <c r="AP434" s="17"/>
      <c r="AQ434" s="17"/>
      <c r="AR434" s="17"/>
      <c r="AS434" s="17"/>
    </row>
    <row r="435" spans="2:45" s="12" customFormat="1">
      <c r="B435" s="29"/>
      <c r="C435" s="18"/>
      <c r="D435" s="16"/>
      <c r="E435" s="17"/>
      <c r="F435" s="16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8"/>
      <c r="AL435" s="18"/>
      <c r="AM435" s="17"/>
      <c r="AN435" s="17"/>
      <c r="AO435" s="17"/>
      <c r="AP435" s="17"/>
      <c r="AQ435" s="17"/>
      <c r="AR435" s="17"/>
      <c r="AS435" s="17"/>
    </row>
    <row r="436" spans="2:45" s="12" customFormat="1">
      <c r="B436" s="29"/>
      <c r="C436" s="18"/>
      <c r="D436" s="16"/>
      <c r="E436" s="17"/>
      <c r="F436" s="16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8"/>
      <c r="AL436" s="18"/>
      <c r="AM436" s="17"/>
      <c r="AN436" s="17"/>
      <c r="AO436" s="17"/>
      <c r="AP436" s="17"/>
      <c r="AQ436" s="17"/>
      <c r="AR436" s="17"/>
      <c r="AS436" s="17"/>
    </row>
    <row r="437" spans="2:45" s="12" customFormat="1">
      <c r="B437" s="29"/>
      <c r="C437" s="18"/>
      <c r="D437" s="16"/>
      <c r="E437" s="17"/>
      <c r="F437" s="16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8"/>
      <c r="AL437" s="18"/>
      <c r="AM437" s="17"/>
      <c r="AN437" s="17"/>
      <c r="AO437" s="17"/>
      <c r="AP437" s="17"/>
      <c r="AQ437" s="17"/>
      <c r="AR437" s="17"/>
      <c r="AS437" s="17"/>
    </row>
    <row r="438" spans="2:45" s="12" customFormat="1">
      <c r="B438" s="29"/>
      <c r="C438" s="18"/>
      <c r="D438" s="16"/>
      <c r="E438" s="17"/>
      <c r="F438" s="16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8"/>
      <c r="AL438" s="18"/>
      <c r="AM438" s="17"/>
      <c r="AN438" s="17"/>
      <c r="AO438" s="17"/>
      <c r="AP438" s="17"/>
      <c r="AQ438" s="17"/>
      <c r="AR438" s="17"/>
      <c r="AS438" s="17"/>
    </row>
    <row r="439" spans="2:45" s="12" customFormat="1">
      <c r="B439" s="29"/>
      <c r="C439" s="18"/>
      <c r="D439" s="16"/>
      <c r="E439" s="17"/>
      <c r="F439" s="16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8"/>
      <c r="AL439" s="18"/>
      <c r="AM439" s="17"/>
      <c r="AN439" s="17"/>
      <c r="AO439" s="17"/>
      <c r="AP439" s="17"/>
      <c r="AQ439" s="17"/>
      <c r="AR439" s="17"/>
      <c r="AS439" s="17"/>
    </row>
    <row r="440" spans="2:45" s="12" customFormat="1">
      <c r="B440" s="29"/>
      <c r="C440" s="18"/>
      <c r="D440" s="16"/>
      <c r="E440" s="17"/>
      <c r="F440" s="16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8"/>
      <c r="AL440" s="18"/>
      <c r="AM440" s="17"/>
      <c r="AN440" s="17"/>
      <c r="AO440" s="17"/>
      <c r="AP440" s="17"/>
      <c r="AQ440" s="17"/>
      <c r="AR440" s="17"/>
      <c r="AS440" s="17"/>
    </row>
    <row r="441" spans="2:45" s="12" customFormat="1">
      <c r="B441" s="29"/>
      <c r="C441" s="18"/>
      <c r="D441" s="16"/>
      <c r="E441" s="17"/>
      <c r="F441" s="16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8"/>
      <c r="AL441" s="18"/>
      <c r="AM441" s="17"/>
      <c r="AN441" s="17"/>
      <c r="AO441" s="17"/>
      <c r="AP441" s="17"/>
      <c r="AQ441" s="17"/>
      <c r="AR441" s="17"/>
      <c r="AS441" s="17"/>
    </row>
    <row r="442" spans="2:45" s="12" customFormat="1">
      <c r="B442" s="29"/>
      <c r="C442" s="18"/>
      <c r="D442" s="16"/>
      <c r="E442" s="17"/>
      <c r="F442" s="16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8"/>
      <c r="AL442" s="18"/>
      <c r="AM442" s="17"/>
      <c r="AN442" s="17"/>
      <c r="AO442" s="17"/>
      <c r="AP442" s="17"/>
      <c r="AQ442" s="17"/>
      <c r="AR442" s="17"/>
      <c r="AS442" s="17"/>
    </row>
    <row r="443" spans="2:45" s="12" customFormat="1">
      <c r="B443" s="29"/>
      <c r="C443" s="18"/>
      <c r="D443" s="16"/>
      <c r="E443" s="17"/>
      <c r="F443" s="16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8"/>
      <c r="AL443" s="18"/>
      <c r="AM443" s="17"/>
      <c r="AN443" s="17"/>
      <c r="AO443" s="17"/>
      <c r="AP443" s="17"/>
      <c r="AQ443" s="17"/>
      <c r="AR443" s="17"/>
      <c r="AS443" s="17"/>
    </row>
    <row r="444" spans="2:45" s="12" customFormat="1">
      <c r="B444" s="29"/>
      <c r="C444" s="18"/>
      <c r="D444" s="16"/>
      <c r="E444" s="17"/>
      <c r="F444" s="16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8"/>
      <c r="AL444" s="18"/>
      <c r="AM444" s="17"/>
      <c r="AN444" s="17"/>
      <c r="AO444" s="17"/>
      <c r="AP444" s="17"/>
      <c r="AQ444" s="17"/>
      <c r="AR444" s="17"/>
      <c r="AS444" s="17"/>
    </row>
    <row r="445" spans="2:45" s="12" customFormat="1">
      <c r="B445" s="29"/>
      <c r="C445" s="18"/>
      <c r="D445" s="16"/>
      <c r="E445" s="17"/>
      <c r="F445" s="16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8"/>
      <c r="AL445" s="18"/>
      <c r="AM445" s="17"/>
      <c r="AN445" s="17"/>
      <c r="AO445" s="17"/>
      <c r="AP445" s="17"/>
      <c r="AQ445" s="17"/>
      <c r="AR445" s="17"/>
      <c r="AS445" s="17"/>
    </row>
    <row r="446" spans="2:45" s="12" customFormat="1">
      <c r="B446" s="29"/>
      <c r="C446" s="18"/>
      <c r="D446" s="16"/>
      <c r="E446" s="17"/>
      <c r="F446" s="16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8"/>
      <c r="AL446" s="18"/>
      <c r="AM446" s="17"/>
      <c r="AN446" s="17"/>
      <c r="AO446" s="17"/>
      <c r="AP446" s="17"/>
      <c r="AQ446" s="17"/>
      <c r="AR446" s="17"/>
      <c r="AS446" s="17"/>
    </row>
    <row r="447" spans="2:45" s="12" customFormat="1">
      <c r="B447" s="29"/>
      <c r="C447" s="18"/>
      <c r="D447" s="16"/>
      <c r="E447" s="17"/>
      <c r="F447" s="16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8"/>
      <c r="AL447" s="18"/>
      <c r="AM447" s="17"/>
      <c r="AN447" s="17"/>
      <c r="AO447" s="17"/>
      <c r="AP447" s="17"/>
      <c r="AQ447" s="17"/>
      <c r="AR447" s="17"/>
      <c r="AS447" s="17"/>
    </row>
    <row r="448" spans="2:45" s="12" customFormat="1">
      <c r="B448" s="29"/>
      <c r="C448" s="18"/>
      <c r="D448" s="16"/>
      <c r="E448" s="17"/>
      <c r="F448" s="16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8"/>
      <c r="AL448" s="18"/>
      <c r="AM448" s="17"/>
      <c r="AN448" s="17"/>
      <c r="AO448" s="17"/>
      <c r="AP448" s="17"/>
      <c r="AQ448" s="17"/>
      <c r="AR448" s="17"/>
      <c r="AS448" s="17"/>
    </row>
    <row r="449" spans="2:45" s="12" customFormat="1">
      <c r="B449" s="29"/>
      <c r="C449" s="18"/>
      <c r="D449" s="16"/>
      <c r="E449" s="17"/>
      <c r="F449" s="16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8"/>
      <c r="AL449" s="18"/>
      <c r="AM449" s="17"/>
      <c r="AN449" s="17"/>
      <c r="AO449" s="17"/>
      <c r="AP449" s="17"/>
      <c r="AQ449" s="17"/>
      <c r="AR449" s="17"/>
      <c r="AS449" s="17"/>
    </row>
    <row r="450" spans="2:45" s="12" customFormat="1">
      <c r="B450" s="29"/>
      <c r="C450" s="18"/>
      <c r="D450" s="16"/>
      <c r="E450" s="17"/>
      <c r="F450" s="16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8"/>
      <c r="AL450" s="18"/>
      <c r="AM450" s="17"/>
      <c r="AN450" s="17"/>
      <c r="AO450" s="17"/>
      <c r="AP450" s="17"/>
      <c r="AQ450" s="17"/>
      <c r="AR450" s="17"/>
      <c r="AS450" s="17"/>
    </row>
    <row r="451" spans="2:45" s="12" customFormat="1">
      <c r="B451" s="29"/>
      <c r="C451" s="18"/>
      <c r="D451" s="16"/>
      <c r="E451" s="17"/>
      <c r="F451" s="16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8"/>
      <c r="AL451" s="18"/>
      <c r="AM451" s="17"/>
      <c r="AN451" s="17"/>
      <c r="AO451" s="17"/>
      <c r="AP451" s="17"/>
      <c r="AQ451" s="17"/>
      <c r="AR451" s="17"/>
      <c r="AS451" s="17"/>
    </row>
    <row r="452" spans="2:45" s="12" customFormat="1">
      <c r="B452" s="29"/>
      <c r="C452" s="18"/>
      <c r="D452" s="16"/>
      <c r="E452" s="17"/>
      <c r="F452" s="16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8"/>
      <c r="AL452" s="18"/>
      <c r="AM452" s="17"/>
      <c r="AN452" s="17"/>
      <c r="AO452" s="17"/>
      <c r="AP452" s="17"/>
      <c r="AQ452" s="17"/>
      <c r="AR452" s="17"/>
      <c r="AS452" s="17"/>
    </row>
    <row r="453" spans="2:45" s="12" customFormat="1">
      <c r="B453" s="29"/>
      <c r="C453" s="18"/>
      <c r="D453" s="16"/>
      <c r="E453" s="17"/>
      <c r="F453" s="16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8"/>
      <c r="AL453" s="18"/>
      <c r="AM453" s="17"/>
      <c r="AN453" s="17"/>
      <c r="AO453" s="17"/>
      <c r="AP453" s="17"/>
      <c r="AQ453" s="17"/>
      <c r="AR453" s="17"/>
      <c r="AS453" s="17"/>
    </row>
    <row r="454" spans="2:45" s="12" customFormat="1">
      <c r="B454" s="29"/>
      <c r="C454" s="18"/>
      <c r="D454" s="16"/>
      <c r="E454" s="17"/>
      <c r="F454" s="16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8"/>
      <c r="AL454" s="18"/>
      <c r="AM454" s="17"/>
      <c r="AN454" s="17"/>
      <c r="AO454" s="17"/>
      <c r="AP454" s="17"/>
      <c r="AQ454" s="17"/>
      <c r="AR454" s="17"/>
      <c r="AS454" s="17"/>
    </row>
    <row r="455" spans="2:45" s="12" customFormat="1">
      <c r="B455" s="29"/>
      <c r="C455" s="18"/>
      <c r="D455" s="16"/>
      <c r="E455" s="17"/>
      <c r="F455" s="16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8"/>
      <c r="AL455" s="18"/>
      <c r="AM455" s="17"/>
      <c r="AN455" s="17"/>
      <c r="AO455" s="17"/>
      <c r="AP455" s="17"/>
      <c r="AQ455" s="17"/>
      <c r="AR455" s="17"/>
      <c r="AS455" s="17"/>
    </row>
    <row r="456" spans="2:45" s="12" customFormat="1">
      <c r="B456" s="29"/>
      <c r="C456" s="18"/>
      <c r="D456" s="16"/>
      <c r="E456" s="17"/>
      <c r="F456" s="16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8"/>
      <c r="AL456" s="18"/>
      <c r="AM456" s="17"/>
      <c r="AN456" s="17"/>
      <c r="AO456" s="17"/>
      <c r="AP456" s="17"/>
      <c r="AQ456" s="17"/>
      <c r="AR456" s="17"/>
      <c r="AS456" s="17"/>
    </row>
    <row r="457" spans="2:45" s="12" customFormat="1">
      <c r="B457" s="29"/>
      <c r="C457" s="18"/>
      <c r="D457" s="16"/>
      <c r="E457" s="17"/>
      <c r="F457" s="16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8"/>
      <c r="AL457" s="18"/>
      <c r="AM457" s="17"/>
      <c r="AN457" s="17"/>
      <c r="AO457" s="17"/>
      <c r="AP457" s="17"/>
      <c r="AQ457" s="17"/>
      <c r="AR457" s="17"/>
      <c r="AS457" s="17"/>
    </row>
    <row r="458" spans="2:45" s="12" customFormat="1">
      <c r="B458" s="29"/>
      <c r="C458" s="18"/>
      <c r="D458" s="16"/>
      <c r="E458" s="17"/>
      <c r="F458" s="16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8"/>
      <c r="AL458" s="18"/>
      <c r="AM458" s="17"/>
      <c r="AN458" s="17"/>
      <c r="AO458" s="17"/>
      <c r="AP458" s="17"/>
      <c r="AQ458" s="17"/>
      <c r="AR458" s="17"/>
      <c r="AS458" s="17"/>
    </row>
    <row r="459" spans="2:45" s="12" customFormat="1">
      <c r="B459" s="29"/>
      <c r="C459" s="18"/>
      <c r="D459" s="16"/>
      <c r="E459" s="17"/>
      <c r="F459" s="16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8"/>
      <c r="AL459" s="18"/>
      <c r="AM459" s="17"/>
      <c r="AN459" s="17"/>
      <c r="AO459" s="17"/>
      <c r="AP459" s="17"/>
      <c r="AQ459" s="17"/>
      <c r="AR459" s="17"/>
      <c r="AS459" s="17"/>
    </row>
    <row r="460" spans="2:45" s="12" customFormat="1">
      <c r="B460" s="29"/>
      <c r="C460" s="18"/>
      <c r="D460" s="16"/>
      <c r="E460" s="17"/>
      <c r="F460" s="16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8"/>
      <c r="AL460" s="18"/>
      <c r="AM460" s="17"/>
      <c r="AN460" s="17"/>
      <c r="AO460" s="17"/>
      <c r="AP460" s="17"/>
      <c r="AQ460" s="17"/>
      <c r="AR460" s="17"/>
      <c r="AS460" s="17"/>
    </row>
    <row r="461" spans="2:45" s="12" customFormat="1">
      <c r="B461" s="29"/>
      <c r="C461" s="18"/>
      <c r="D461" s="16"/>
      <c r="E461" s="17"/>
      <c r="F461" s="16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8"/>
      <c r="AL461" s="18"/>
      <c r="AM461" s="17"/>
      <c r="AN461" s="17"/>
      <c r="AO461" s="17"/>
      <c r="AP461" s="17"/>
      <c r="AQ461" s="17"/>
      <c r="AR461" s="17"/>
      <c r="AS461" s="17"/>
    </row>
    <row r="462" spans="2:45" s="12" customFormat="1">
      <c r="B462" s="29"/>
      <c r="C462" s="18"/>
      <c r="D462" s="16"/>
      <c r="E462" s="17"/>
      <c r="F462" s="16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8"/>
      <c r="AL462" s="18"/>
      <c r="AM462" s="17"/>
      <c r="AN462" s="17"/>
      <c r="AO462" s="17"/>
      <c r="AP462" s="17"/>
      <c r="AQ462" s="17"/>
      <c r="AR462" s="17"/>
      <c r="AS462" s="17"/>
    </row>
    <row r="463" spans="2:45" s="12" customFormat="1">
      <c r="B463" s="29"/>
      <c r="C463" s="18"/>
      <c r="D463" s="16"/>
      <c r="E463" s="17"/>
      <c r="F463" s="16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8"/>
      <c r="AL463" s="18"/>
      <c r="AM463" s="17"/>
      <c r="AN463" s="17"/>
      <c r="AO463" s="17"/>
      <c r="AP463" s="17"/>
      <c r="AQ463" s="17"/>
      <c r="AR463" s="17"/>
      <c r="AS463" s="17"/>
    </row>
    <row r="464" spans="2:45" s="12" customFormat="1">
      <c r="B464" s="29"/>
      <c r="C464" s="18"/>
      <c r="D464" s="16"/>
      <c r="E464" s="17"/>
      <c r="F464" s="16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8"/>
      <c r="AL464" s="18"/>
      <c r="AM464" s="17"/>
      <c r="AN464" s="17"/>
      <c r="AO464" s="17"/>
      <c r="AP464" s="17"/>
      <c r="AQ464" s="17"/>
      <c r="AR464" s="17"/>
      <c r="AS464" s="17"/>
    </row>
    <row r="465" spans="2:45" s="12" customFormat="1">
      <c r="B465" s="29"/>
      <c r="C465" s="18"/>
      <c r="D465" s="16"/>
      <c r="E465" s="17"/>
      <c r="F465" s="16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8"/>
      <c r="AL465" s="18"/>
      <c r="AM465" s="17"/>
      <c r="AN465" s="17"/>
      <c r="AO465" s="17"/>
      <c r="AP465" s="17"/>
      <c r="AQ465" s="17"/>
      <c r="AR465" s="17"/>
      <c r="AS465" s="17"/>
    </row>
    <row r="466" spans="2:45" s="12" customFormat="1">
      <c r="B466" s="29"/>
      <c r="C466" s="18"/>
      <c r="D466" s="16"/>
      <c r="E466" s="17"/>
      <c r="F466" s="16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8"/>
      <c r="AL466" s="18"/>
      <c r="AM466" s="17"/>
      <c r="AN466" s="17"/>
      <c r="AO466" s="17"/>
      <c r="AP466" s="17"/>
      <c r="AQ466" s="17"/>
      <c r="AR466" s="17"/>
      <c r="AS466" s="17"/>
    </row>
    <row r="467" spans="2:45" s="12" customFormat="1">
      <c r="B467" s="29"/>
      <c r="C467" s="18"/>
      <c r="D467" s="16"/>
      <c r="E467" s="17"/>
      <c r="F467" s="16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8"/>
      <c r="AL467" s="18"/>
      <c r="AM467" s="17"/>
      <c r="AN467" s="17"/>
      <c r="AO467" s="17"/>
      <c r="AP467" s="17"/>
      <c r="AQ467" s="17"/>
      <c r="AR467" s="17"/>
      <c r="AS467" s="17"/>
    </row>
    <row r="468" spans="2:45" s="12" customFormat="1">
      <c r="B468" s="29"/>
      <c r="C468" s="18"/>
      <c r="D468" s="16"/>
      <c r="E468" s="17"/>
      <c r="F468" s="16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8"/>
      <c r="AL468" s="18"/>
      <c r="AM468" s="17"/>
      <c r="AN468" s="17"/>
      <c r="AO468" s="17"/>
      <c r="AP468" s="17"/>
      <c r="AQ468" s="17"/>
      <c r="AR468" s="17"/>
      <c r="AS468" s="17"/>
    </row>
    <row r="469" spans="2:45" s="12" customFormat="1">
      <c r="B469" s="29"/>
      <c r="C469" s="18"/>
      <c r="D469" s="16"/>
      <c r="E469" s="17"/>
      <c r="F469" s="16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8"/>
      <c r="AL469" s="18"/>
      <c r="AM469" s="17"/>
      <c r="AN469" s="17"/>
      <c r="AO469" s="17"/>
      <c r="AP469" s="17"/>
      <c r="AQ469" s="17"/>
      <c r="AR469" s="17"/>
      <c r="AS469" s="17"/>
    </row>
    <row r="470" spans="2:45" s="12" customFormat="1">
      <c r="B470" s="29"/>
      <c r="C470" s="18"/>
      <c r="D470" s="16"/>
      <c r="E470" s="17"/>
      <c r="F470" s="16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8"/>
      <c r="AL470" s="18"/>
      <c r="AM470" s="17"/>
      <c r="AN470" s="17"/>
      <c r="AO470" s="17"/>
      <c r="AP470" s="17"/>
      <c r="AQ470" s="17"/>
      <c r="AR470" s="17"/>
      <c r="AS470" s="17"/>
    </row>
    <row r="471" spans="2:45" s="12" customFormat="1">
      <c r="B471" s="29"/>
      <c r="C471" s="18"/>
      <c r="D471" s="16"/>
      <c r="E471" s="17"/>
      <c r="F471" s="16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8"/>
      <c r="AL471" s="18"/>
      <c r="AM471" s="17"/>
      <c r="AN471" s="17"/>
      <c r="AO471" s="17"/>
      <c r="AP471" s="17"/>
      <c r="AQ471" s="17"/>
      <c r="AR471" s="17"/>
      <c r="AS471" s="17"/>
    </row>
    <row r="472" spans="2:45" s="12" customFormat="1">
      <c r="B472" s="29"/>
      <c r="C472" s="18"/>
      <c r="D472" s="16"/>
      <c r="E472" s="17"/>
      <c r="F472" s="16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8"/>
      <c r="AL472" s="18"/>
      <c r="AM472" s="17"/>
      <c r="AN472" s="17"/>
      <c r="AO472" s="17"/>
      <c r="AP472" s="17"/>
      <c r="AQ472" s="17"/>
      <c r="AR472" s="17"/>
      <c r="AS472" s="17"/>
    </row>
    <row r="473" spans="2:45" s="12" customFormat="1">
      <c r="B473" s="29"/>
      <c r="C473" s="18"/>
      <c r="D473" s="16"/>
      <c r="E473" s="17"/>
      <c r="F473" s="16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8"/>
      <c r="AL473" s="18"/>
      <c r="AM473" s="17"/>
      <c r="AN473" s="17"/>
      <c r="AO473" s="17"/>
      <c r="AP473" s="17"/>
      <c r="AQ473" s="17"/>
      <c r="AR473" s="17"/>
      <c r="AS473" s="17"/>
    </row>
    <row r="474" spans="2:45" s="12" customFormat="1">
      <c r="B474" s="29"/>
      <c r="C474" s="18"/>
      <c r="D474" s="16"/>
      <c r="E474" s="17"/>
      <c r="F474" s="16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8"/>
      <c r="AL474" s="18"/>
      <c r="AM474" s="17"/>
      <c r="AN474" s="17"/>
      <c r="AO474" s="17"/>
      <c r="AP474" s="17"/>
      <c r="AQ474" s="17"/>
      <c r="AR474" s="17"/>
      <c r="AS474" s="17"/>
    </row>
    <row r="475" spans="2:45" s="12" customFormat="1">
      <c r="B475" s="29"/>
      <c r="C475" s="18"/>
      <c r="D475" s="16"/>
      <c r="E475" s="17"/>
      <c r="F475" s="16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8"/>
      <c r="AL475" s="18"/>
      <c r="AM475" s="17"/>
      <c r="AN475" s="17"/>
      <c r="AO475" s="17"/>
      <c r="AP475" s="17"/>
      <c r="AQ475" s="17"/>
      <c r="AR475" s="17"/>
      <c r="AS475" s="17"/>
    </row>
    <row r="476" spans="2:45" s="12" customFormat="1">
      <c r="B476" s="29"/>
      <c r="C476" s="18"/>
      <c r="D476" s="16"/>
      <c r="E476" s="17"/>
      <c r="F476" s="16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8"/>
      <c r="AL476" s="18"/>
      <c r="AM476" s="17"/>
      <c r="AN476" s="17"/>
      <c r="AO476" s="17"/>
      <c r="AP476" s="17"/>
      <c r="AQ476" s="17"/>
      <c r="AR476" s="17"/>
      <c r="AS476" s="17"/>
    </row>
    <row r="477" spans="2:45" s="12" customFormat="1">
      <c r="B477" s="29"/>
      <c r="C477" s="18"/>
      <c r="D477" s="16"/>
      <c r="E477" s="17"/>
      <c r="F477" s="16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8"/>
      <c r="AL477" s="18"/>
      <c r="AM477" s="17"/>
      <c r="AN477" s="17"/>
      <c r="AO477" s="17"/>
      <c r="AP477" s="17"/>
      <c r="AQ477" s="17"/>
      <c r="AR477" s="17"/>
      <c r="AS477" s="17"/>
    </row>
    <row r="478" spans="2:45" s="12" customFormat="1">
      <c r="B478" s="29"/>
      <c r="C478" s="18"/>
      <c r="D478" s="16"/>
      <c r="E478" s="17"/>
      <c r="F478" s="16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8"/>
      <c r="AL478" s="18"/>
      <c r="AM478" s="17"/>
      <c r="AN478" s="17"/>
      <c r="AO478" s="17"/>
      <c r="AP478" s="17"/>
      <c r="AQ478" s="17"/>
      <c r="AR478" s="17"/>
      <c r="AS478" s="17"/>
    </row>
    <row r="479" spans="2:45" s="12" customFormat="1">
      <c r="B479" s="29"/>
      <c r="C479" s="18"/>
      <c r="D479" s="16"/>
      <c r="E479" s="17"/>
      <c r="F479" s="16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8"/>
      <c r="AL479" s="18"/>
      <c r="AM479" s="17"/>
      <c r="AN479" s="17"/>
      <c r="AO479" s="17"/>
      <c r="AP479" s="17"/>
      <c r="AQ479" s="17"/>
      <c r="AR479" s="17"/>
      <c r="AS479" s="17"/>
    </row>
    <row r="480" spans="2:45" s="12" customFormat="1">
      <c r="B480" s="29"/>
      <c r="C480" s="18"/>
      <c r="D480" s="16"/>
      <c r="E480" s="17"/>
      <c r="F480" s="16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8"/>
      <c r="AL480" s="18"/>
      <c r="AM480" s="17"/>
      <c r="AN480" s="17"/>
      <c r="AO480" s="17"/>
      <c r="AP480" s="17"/>
      <c r="AQ480" s="17"/>
      <c r="AR480" s="17"/>
      <c r="AS480" s="17"/>
    </row>
    <row r="481" spans="2:45" s="12" customFormat="1">
      <c r="B481" s="29"/>
      <c r="C481" s="18"/>
      <c r="D481" s="16"/>
      <c r="E481" s="17"/>
      <c r="F481" s="16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8"/>
      <c r="AL481" s="18"/>
      <c r="AM481" s="17"/>
      <c r="AN481" s="17"/>
      <c r="AO481" s="17"/>
      <c r="AP481" s="17"/>
      <c r="AQ481" s="17"/>
      <c r="AR481" s="17"/>
      <c r="AS481" s="17"/>
    </row>
    <row r="482" spans="2:45" s="12" customFormat="1">
      <c r="B482" s="29"/>
      <c r="C482" s="18"/>
      <c r="D482" s="16"/>
      <c r="E482" s="17"/>
      <c r="F482" s="16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8"/>
      <c r="AL482" s="18"/>
      <c r="AM482" s="17"/>
      <c r="AN482" s="17"/>
      <c r="AO482" s="17"/>
      <c r="AP482" s="17"/>
      <c r="AQ482" s="17"/>
      <c r="AR482" s="17"/>
      <c r="AS482" s="17"/>
    </row>
    <row r="483" spans="2:45" s="12" customFormat="1">
      <c r="B483" s="29"/>
      <c r="C483" s="18"/>
      <c r="D483" s="16"/>
      <c r="E483" s="17"/>
      <c r="F483" s="16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8"/>
      <c r="AL483" s="18"/>
      <c r="AM483" s="17"/>
      <c r="AN483" s="17"/>
      <c r="AO483" s="17"/>
      <c r="AP483" s="17"/>
      <c r="AQ483" s="17"/>
      <c r="AR483" s="17"/>
      <c r="AS483" s="17"/>
    </row>
    <row r="484" spans="2:45" s="12" customFormat="1">
      <c r="B484" s="29"/>
      <c r="C484" s="18"/>
      <c r="D484" s="16"/>
      <c r="E484" s="17"/>
      <c r="F484" s="16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8"/>
      <c r="AL484" s="18"/>
      <c r="AM484" s="17"/>
      <c r="AN484" s="17"/>
      <c r="AO484" s="17"/>
      <c r="AP484" s="17"/>
      <c r="AQ484" s="17"/>
      <c r="AR484" s="17"/>
      <c r="AS484" s="17"/>
    </row>
    <row r="485" spans="2:45" s="12" customFormat="1">
      <c r="B485" s="29"/>
      <c r="C485" s="18"/>
      <c r="D485" s="16"/>
      <c r="E485" s="17"/>
      <c r="F485" s="16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8"/>
      <c r="AL485" s="18"/>
      <c r="AM485" s="17"/>
      <c r="AN485" s="17"/>
      <c r="AO485" s="17"/>
      <c r="AP485" s="17"/>
      <c r="AQ485" s="17"/>
      <c r="AR485" s="17"/>
      <c r="AS485" s="17"/>
    </row>
    <row r="486" spans="2:45" s="12" customFormat="1">
      <c r="B486" s="29"/>
      <c r="C486" s="18"/>
      <c r="D486" s="16"/>
      <c r="E486" s="17"/>
      <c r="F486" s="16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8"/>
      <c r="AL486" s="18"/>
      <c r="AM486" s="17"/>
      <c r="AN486" s="17"/>
      <c r="AO486" s="17"/>
      <c r="AP486" s="17"/>
      <c r="AQ486" s="17"/>
      <c r="AR486" s="17"/>
      <c r="AS486" s="17"/>
    </row>
    <row r="487" spans="2:45" s="12" customFormat="1">
      <c r="B487" s="29"/>
      <c r="C487" s="18"/>
      <c r="D487" s="16"/>
      <c r="E487" s="17"/>
      <c r="F487" s="16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8"/>
      <c r="AL487" s="18"/>
      <c r="AM487" s="17"/>
      <c r="AN487" s="17"/>
      <c r="AO487" s="17"/>
      <c r="AP487" s="17"/>
      <c r="AQ487" s="17"/>
      <c r="AR487" s="17"/>
      <c r="AS487" s="17"/>
    </row>
    <row r="488" spans="2:45" s="12" customFormat="1">
      <c r="B488" s="29"/>
      <c r="C488" s="18"/>
      <c r="D488" s="16"/>
      <c r="E488" s="17"/>
      <c r="F488" s="16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8"/>
      <c r="AL488" s="18"/>
      <c r="AM488" s="17"/>
      <c r="AN488" s="17"/>
      <c r="AO488" s="17"/>
      <c r="AP488" s="17"/>
      <c r="AQ488" s="17"/>
      <c r="AR488" s="17"/>
      <c r="AS488" s="17"/>
    </row>
    <row r="489" spans="2:45" s="12" customFormat="1">
      <c r="B489" s="29"/>
      <c r="C489" s="18"/>
      <c r="D489" s="16"/>
      <c r="E489" s="17"/>
      <c r="F489" s="16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8"/>
      <c r="AL489" s="18"/>
      <c r="AM489" s="17"/>
      <c r="AN489" s="17"/>
      <c r="AO489" s="17"/>
      <c r="AP489" s="17"/>
      <c r="AQ489" s="17"/>
      <c r="AR489" s="17"/>
      <c r="AS489" s="17"/>
    </row>
    <row r="490" spans="2:45" s="12" customFormat="1">
      <c r="B490" s="29"/>
      <c r="C490" s="18"/>
      <c r="D490" s="16"/>
      <c r="E490" s="17"/>
      <c r="F490" s="16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8"/>
      <c r="AL490" s="18"/>
      <c r="AM490" s="17"/>
      <c r="AN490" s="17"/>
      <c r="AO490" s="17"/>
      <c r="AP490" s="17"/>
      <c r="AQ490" s="17"/>
      <c r="AR490" s="17"/>
      <c r="AS490" s="17"/>
    </row>
    <row r="491" spans="2:45" s="12" customFormat="1">
      <c r="B491" s="29"/>
      <c r="C491" s="18"/>
      <c r="D491" s="16"/>
      <c r="E491" s="17"/>
      <c r="F491" s="16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8"/>
      <c r="AL491" s="18"/>
      <c r="AM491" s="17"/>
      <c r="AN491" s="17"/>
      <c r="AO491" s="17"/>
      <c r="AP491" s="17"/>
      <c r="AQ491" s="17"/>
      <c r="AR491" s="17"/>
      <c r="AS491" s="17"/>
    </row>
    <row r="492" spans="2:45" s="12" customFormat="1">
      <c r="B492" s="29"/>
      <c r="C492" s="18"/>
      <c r="D492" s="16"/>
      <c r="E492" s="17"/>
      <c r="F492" s="16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8"/>
      <c r="AL492" s="18"/>
      <c r="AM492" s="17"/>
      <c r="AN492" s="17"/>
      <c r="AO492" s="17"/>
      <c r="AP492" s="17"/>
      <c r="AQ492" s="17"/>
      <c r="AR492" s="17"/>
      <c r="AS492" s="17"/>
    </row>
    <row r="493" spans="2:45" s="12" customFormat="1">
      <c r="B493" s="29"/>
      <c r="C493" s="18"/>
      <c r="D493" s="16"/>
      <c r="E493" s="17"/>
      <c r="F493" s="16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8"/>
      <c r="AL493" s="18"/>
      <c r="AM493" s="17"/>
      <c r="AN493" s="17"/>
      <c r="AO493" s="17"/>
      <c r="AP493" s="17"/>
      <c r="AQ493" s="17"/>
      <c r="AR493" s="17"/>
      <c r="AS493" s="17"/>
    </row>
    <row r="494" spans="2:45" s="12" customFormat="1">
      <c r="B494" s="29"/>
      <c r="C494" s="18"/>
      <c r="D494" s="16"/>
      <c r="E494" s="17"/>
      <c r="F494" s="16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8"/>
      <c r="AL494" s="18"/>
      <c r="AM494" s="17"/>
      <c r="AN494" s="17"/>
      <c r="AO494" s="17"/>
      <c r="AP494" s="17"/>
      <c r="AQ494" s="17"/>
      <c r="AR494" s="17"/>
      <c r="AS494" s="17"/>
    </row>
    <row r="495" spans="2:45" s="12" customFormat="1">
      <c r="B495" s="29"/>
      <c r="C495" s="18"/>
      <c r="D495" s="16"/>
      <c r="E495" s="17"/>
      <c r="F495" s="16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8"/>
      <c r="AL495" s="18"/>
      <c r="AM495" s="17"/>
      <c r="AN495" s="17"/>
      <c r="AO495" s="17"/>
      <c r="AP495" s="17"/>
      <c r="AQ495" s="17"/>
      <c r="AR495" s="17"/>
      <c r="AS495" s="17"/>
    </row>
    <row r="496" spans="2:45" s="12" customFormat="1">
      <c r="B496" s="29"/>
      <c r="C496" s="18"/>
      <c r="D496" s="16"/>
      <c r="E496" s="17"/>
      <c r="F496" s="16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8"/>
      <c r="AL496" s="18"/>
      <c r="AM496" s="17"/>
      <c r="AN496" s="17"/>
      <c r="AO496" s="17"/>
      <c r="AP496" s="17"/>
      <c r="AQ496" s="17"/>
      <c r="AR496" s="17"/>
      <c r="AS496" s="17"/>
    </row>
    <row r="497" spans="2:45" s="12" customFormat="1">
      <c r="B497" s="29"/>
      <c r="C497" s="18"/>
      <c r="D497" s="16"/>
      <c r="E497" s="17"/>
      <c r="F497" s="16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8"/>
      <c r="AL497" s="18"/>
      <c r="AM497" s="17"/>
      <c r="AN497" s="17"/>
      <c r="AO497" s="17"/>
      <c r="AP497" s="17"/>
      <c r="AQ497" s="17"/>
      <c r="AR497" s="17"/>
      <c r="AS497" s="17"/>
    </row>
    <row r="498" spans="2:45" s="12" customFormat="1">
      <c r="B498" s="29"/>
      <c r="C498" s="18"/>
      <c r="D498" s="16"/>
      <c r="E498" s="17"/>
      <c r="F498" s="16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8"/>
      <c r="AL498" s="18"/>
      <c r="AM498" s="17"/>
      <c r="AN498" s="17"/>
      <c r="AO498" s="17"/>
      <c r="AP498" s="17"/>
      <c r="AQ498" s="17"/>
      <c r="AR498" s="17"/>
      <c r="AS498" s="17"/>
    </row>
    <row r="499" spans="2:45" s="12" customFormat="1">
      <c r="B499" s="29"/>
      <c r="C499" s="18"/>
      <c r="D499" s="16"/>
      <c r="E499" s="17"/>
      <c r="F499" s="16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8"/>
      <c r="AL499" s="18"/>
      <c r="AM499" s="17"/>
      <c r="AN499" s="17"/>
      <c r="AO499" s="17"/>
      <c r="AP499" s="17"/>
      <c r="AQ499" s="17"/>
      <c r="AR499" s="17"/>
      <c r="AS499" s="17"/>
    </row>
    <row r="500" spans="2:45" s="12" customFormat="1">
      <c r="B500" s="29"/>
      <c r="C500" s="18"/>
      <c r="D500" s="16"/>
      <c r="E500" s="17"/>
      <c r="F500" s="16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8"/>
      <c r="AL500" s="18"/>
      <c r="AM500" s="17"/>
      <c r="AN500" s="17"/>
      <c r="AO500" s="17"/>
      <c r="AP500" s="17"/>
      <c r="AQ500" s="17"/>
      <c r="AR500" s="17"/>
      <c r="AS500" s="17"/>
    </row>
    <row r="501" spans="2:45" s="12" customFormat="1">
      <c r="B501" s="29"/>
      <c r="C501" s="18"/>
      <c r="D501" s="16"/>
      <c r="E501" s="17"/>
      <c r="F501" s="16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8"/>
      <c r="AL501" s="18"/>
      <c r="AM501" s="17"/>
      <c r="AN501" s="17"/>
      <c r="AO501" s="17"/>
      <c r="AP501" s="17"/>
      <c r="AQ501" s="17"/>
      <c r="AR501" s="17"/>
      <c r="AS501" s="17"/>
    </row>
    <row r="502" spans="2:45" s="12" customFormat="1">
      <c r="B502" s="29"/>
      <c r="C502" s="18"/>
      <c r="D502" s="16"/>
      <c r="E502" s="17"/>
      <c r="F502" s="16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8"/>
      <c r="AL502" s="18"/>
      <c r="AM502" s="17"/>
      <c r="AN502" s="17"/>
      <c r="AO502" s="17"/>
      <c r="AP502" s="17"/>
      <c r="AQ502" s="17"/>
      <c r="AR502" s="17"/>
      <c r="AS502" s="17"/>
    </row>
    <row r="503" spans="2:45" s="12" customFormat="1">
      <c r="B503" s="29"/>
      <c r="C503" s="18"/>
      <c r="D503" s="16"/>
      <c r="E503" s="17"/>
      <c r="F503" s="16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8"/>
      <c r="AL503" s="18"/>
      <c r="AM503" s="17"/>
      <c r="AN503" s="17"/>
      <c r="AO503" s="17"/>
      <c r="AP503" s="17"/>
      <c r="AQ503" s="17"/>
      <c r="AR503" s="17"/>
      <c r="AS503" s="17"/>
    </row>
    <row r="504" spans="2:45" s="12" customFormat="1">
      <c r="B504" s="29"/>
      <c r="C504" s="18"/>
      <c r="D504" s="16"/>
      <c r="E504" s="17"/>
      <c r="F504" s="16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8"/>
      <c r="AL504" s="18"/>
      <c r="AM504" s="17"/>
      <c r="AN504" s="17"/>
      <c r="AO504" s="17"/>
      <c r="AP504" s="17"/>
      <c r="AQ504" s="17"/>
      <c r="AR504" s="17"/>
      <c r="AS504" s="17"/>
    </row>
    <row r="505" spans="2:45" s="12" customFormat="1">
      <c r="B505" s="29"/>
      <c r="C505" s="18"/>
      <c r="D505" s="16"/>
      <c r="E505" s="17"/>
      <c r="F505" s="16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8"/>
      <c r="AL505" s="18"/>
      <c r="AM505" s="17"/>
      <c r="AN505" s="17"/>
      <c r="AO505" s="17"/>
      <c r="AP505" s="17"/>
      <c r="AQ505" s="17"/>
      <c r="AR505" s="17"/>
      <c r="AS505" s="17"/>
    </row>
    <row r="506" spans="2:45" s="12" customFormat="1">
      <c r="B506" s="29"/>
      <c r="C506" s="18"/>
      <c r="D506" s="16"/>
      <c r="E506" s="17"/>
      <c r="F506" s="16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8"/>
      <c r="AL506" s="18"/>
      <c r="AM506" s="17"/>
      <c r="AN506" s="17"/>
      <c r="AO506" s="17"/>
      <c r="AP506" s="17"/>
      <c r="AQ506" s="17"/>
      <c r="AR506" s="17"/>
      <c r="AS506" s="17"/>
    </row>
    <row r="507" spans="2:45" s="12" customFormat="1">
      <c r="B507" s="29"/>
      <c r="C507" s="18"/>
      <c r="D507" s="16"/>
      <c r="E507" s="17"/>
      <c r="F507" s="16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8"/>
      <c r="AL507" s="18"/>
      <c r="AM507" s="17"/>
      <c r="AN507" s="17"/>
      <c r="AO507" s="17"/>
      <c r="AP507" s="17"/>
      <c r="AQ507" s="17"/>
      <c r="AR507" s="17"/>
      <c r="AS507" s="17"/>
    </row>
    <row r="508" spans="2:45" s="12" customFormat="1">
      <c r="B508" s="29"/>
      <c r="C508" s="18"/>
      <c r="D508" s="16"/>
      <c r="E508" s="17"/>
      <c r="F508" s="16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8"/>
      <c r="AL508" s="18"/>
      <c r="AM508" s="17"/>
      <c r="AN508" s="17"/>
      <c r="AO508" s="17"/>
      <c r="AP508" s="17"/>
      <c r="AQ508" s="17"/>
      <c r="AR508" s="17"/>
      <c r="AS508" s="17"/>
    </row>
    <row r="509" spans="2:45" s="12" customFormat="1">
      <c r="B509" s="29"/>
      <c r="C509" s="18"/>
      <c r="D509" s="16"/>
      <c r="E509" s="17"/>
      <c r="F509" s="16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8"/>
      <c r="AL509" s="18"/>
      <c r="AM509" s="17"/>
      <c r="AN509" s="17"/>
      <c r="AO509" s="17"/>
      <c r="AP509" s="17"/>
      <c r="AQ509" s="17"/>
      <c r="AR509" s="17"/>
      <c r="AS509" s="17"/>
    </row>
    <row r="510" spans="2:45" s="12" customFormat="1">
      <c r="B510" s="29"/>
      <c r="C510" s="18"/>
      <c r="D510" s="16"/>
      <c r="E510" s="17"/>
      <c r="F510" s="16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8"/>
      <c r="AL510" s="18"/>
      <c r="AM510" s="17"/>
      <c r="AN510" s="17"/>
      <c r="AO510" s="17"/>
      <c r="AP510" s="17"/>
      <c r="AQ510" s="17"/>
      <c r="AR510" s="17"/>
      <c r="AS510" s="17"/>
    </row>
    <row r="511" spans="2:45" s="12" customFormat="1">
      <c r="B511" s="29"/>
      <c r="C511" s="18"/>
      <c r="D511" s="16"/>
      <c r="E511" s="17"/>
      <c r="F511" s="16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8"/>
      <c r="AL511" s="18"/>
      <c r="AM511" s="17"/>
      <c r="AN511" s="17"/>
      <c r="AO511" s="17"/>
      <c r="AP511" s="17"/>
      <c r="AQ511" s="17"/>
      <c r="AR511" s="17"/>
      <c r="AS511" s="17"/>
    </row>
    <row r="512" spans="2:45" s="12" customFormat="1">
      <c r="B512" s="29"/>
      <c r="C512" s="18"/>
      <c r="D512" s="16"/>
      <c r="E512" s="17"/>
      <c r="F512" s="16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8"/>
      <c r="AL512" s="18"/>
      <c r="AM512" s="17"/>
      <c r="AN512" s="17"/>
      <c r="AO512" s="17"/>
      <c r="AP512" s="17"/>
      <c r="AQ512" s="17"/>
      <c r="AR512" s="17"/>
      <c r="AS512" s="17"/>
    </row>
    <row r="513" spans="2:45" s="12" customFormat="1">
      <c r="B513" s="29"/>
      <c r="C513" s="18"/>
      <c r="D513" s="16"/>
      <c r="E513" s="17"/>
      <c r="F513" s="16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8"/>
      <c r="AL513" s="18"/>
      <c r="AM513" s="17"/>
      <c r="AN513" s="17"/>
      <c r="AO513" s="17"/>
      <c r="AP513" s="17"/>
      <c r="AQ513" s="17"/>
      <c r="AR513" s="17"/>
      <c r="AS513" s="17"/>
    </row>
    <row r="514" spans="2:45" s="12" customFormat="1">
      <c r="B514" s="29"/>
      <c r="C514" s="18"/>
      <c r="D514" s="16"/>
      <c r="E514" s="17"/>
      <c r="F514" s="16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8"/>
      <c r="AL514" s="18"/>
      <c r="AM514" s="17"/>
      <c r="AN514" s="17"/>
      <c r="AO514" s="17"/>
      <c r="AP514" s="17"/>
      <c r="AQ514" s="17"/>
      <c r="AR514" s="17"/>
      <c r="AS514" s="17"/>
    </row>
    <row r="515" spans="2:45" s="12" customFormat="1">
      <c r="B515" s="29"/>
      <c r="C515" s="18"/>
      <c r="D515" s="16"/>
      <c r="E515" s="17"/>
      <c r="F515" s="16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8"/>
      <c r="AL515" s="18"/>
      <c r="AM515" s="17"/>
      <c r="AN515" s="17"/>
      <c r="AO515" s="17"/>
      <c r="AP515" s="17"/>
      <c r="AQ515" s="17"/>
      <c r="AR515" s="17"/>
      <c r="AS515" s="17"/>
    </row>
    <row r="516" spans="2:45" s="12" customFormat="1">
      <c r="B516" s="29"/>
      <c r="C516" s="18"/>
      <c r="D516" s="16"/>
      <c r="E516" s="17"/>
      <c r="F516" s="16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8"/>
      <c r="AL516" s="18"/>
      <c r="AM516" s="17"/>
      <c r="AN516" s="17"/>
      <c r="AO516" s="17"/>
      <c r="AP516" s="17"/>
      <c r="AQ516" s="17"/>
      <c r="AR516" s="17"/>
      <c r="AS516" s="17"/>
    </row>
    <row r="517" spans="2:45" s="12" customFormat="1">
      <c r="B517" s="29"/>
      <c r="C517" s="18"/>
      <c r="D517" s="16"/>
      <c r="E517" s="17"/>
      <c r="F517" s="16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8"/>
      <c r="AL517" s="18"/>
      <c r="AM517" s="17"/>
      <c r="AN517" s="17"/>
      <c r="AO517" s="17"/>
      <c r="AP517" s="17"/>
      <c r="AQ517" s="17"/>
      <c r="AR517" s="17"/>
      <c r="AS517" s="17"/>
    </row>
    <row r="518" spans="2:45" s="12" customFormat="1">
      <c r="B518" s="29"/>
      <c r="C518" s="18"/>
      <c r="D518" s="16"/>
      <c r="E518" s="17"/>
      <c r="F518" s="16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8"/>
      <c r="AL518" s="18"/>
      <c r="AM518" s="17"/>
      <c r="AN518" s="17"/>
      <c r="AO518" s="17"/>
      <c r="AP518" s="17"/>
      <c r="AQ518" s="17"/>
      <c r="AR518" s="17"/>
      <c r="AS518" s="17"/>
    </row>
    <row r="519" spans="2:45" s="12" customFormat="1">
      <c r="B519" s="29"/>
      <c r="C519" s="18"/>
      <c r="D519" s="16"/>
      <c r="E519" s="17"/>
      <c r="F519" s="16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8"/>
      <c r="AL519" s="18"/>
      <c r="AM519" s="17"/>
      <c r="AN519" s="17"/>
      <c r="AO519" s="17"/>
      <c r="AP519" s="17"/>
      <c r="AQ519" s="17"/>
      <c r="AR519" s="17"/>
      <c r="AS519" s="17"/>
    </row>
    <row r="520" spans="2:45" s="12" customFormat="1">
      <c r="B520" s="29"/>
      <c r="C520" s="18"/>
      <c r="D520" s="16"/>
      <c r="E520" s="17"/>
      <c r="F520" s="16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8"/>
      <c r="AL520" s="18"/>
      <c r="AM520" s="17"/>
      <c r="AN520" s="17"/>
      <c r="AO520" s="17"/>
      <c r="AP520" s="17"/>
      <c r="AQ520" s="17"/>
      <c r="AR520" s="17"/>
      <c r="AS520" s="17"/>
    </row>
    <row r="521" spans="2:45" s="12" customFormat="1">
      <c r="B521" s="29"/>
      <c r="C521" s="18"/>
      <c r="D521" s="16"/>
      <c r="E521" s="17"/>
      <c r="F521" s="16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8"/>
      <c r="AL521" s="18"/>
      <c r="AM521" s="17"/>
      <c r="AN521" s="17"/>
      <c r="AO521" s="17"/>
      <c r="AP521" s="17"/>
      <c r="AQ521" s="17"/>
      <c r="AR521" s="17"/>
      <c r="AS521" s="17"/>
    </row>
    <row r="522" spans="2:45" s="12" customFormat="1">
      <c r="B522" s="29"/>
      <c r="C522" s="18"/>
      <c r="D522" s="16"/>
      <c r="E522" s="17"/>
      <c r="F522" s="16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8"/>
      <c r="AL522" s="18"/>
      <c r="AM522" s="17"/>
      <c r="AN522" s="17"/>
      <c r="AO522" s="17"/>
      <c r="AP522" s="17"/>
      <c r="AQ522" s="17"/>
      <c r="AR522" s="17"/>
      <c r="AS522" s="17"/>
    </row>
    <row r="523" spans="2:45" s="12" customFormat="1">
      <c r="B523" s="29"/>
      <c r="C523" s="18"/>
      <c r="D523" s="16"/>
      <c r="E523" s="17"/>
      <c r="F523" s="16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8"/>
      <c r="AL523" s="18"/>
      <c r="AM523" s="17"/>
      <c r="AN523" s="17"/>
      <c r="AO523" s="17"/>
      <c r="AP523" s="17"/>
      <c r="AQ523" s="17"/>
      <c r="AR523" s="17"/>
      <c r="AS523" s="17"/>
    </row>
    <row r="524" spans="2:45" s="12" customFormat="1">
      <c r="B524" s="29"/>
      <c r="C524" s="18"/>
      <c r="D524" s="16"/>
      <c r="E524" s="17"/>
      <c r="F524" s="16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8"/>
      <c r="AL524" s="18"/>
      <c r="AM524" s="17"/>
      <c r="AN524" s="17"/>
      <c r="AO524" s="17"/>
      <c r="AP524" s="17"/>
      <c r="AQ524" s="17"/>
      <c r="AR524" s="17"/>
      <c r="AS524" s="17"/>
    </row>
    <row r="525" spans="2:45" s="12" customFormat="1">
      <c r="B525" s="29"/>
      <c r="C525" s="18"/>
      <c r="D525" s="16"/>
      <c r="E525" s="17"/>
      <c r="F525" s="16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8"/>
      <c r="AL525" s="18"/>
      <c r="AM525" s="17"/>
      <c r="AN525" s="17"/>
      <c r="AO525" s="17"/>
      <c r="AP525" s="17"/>
      <c r="AQ525" s="17"/>
      <c r="AR525" s="17"/>
      <c r="AS525" s="17"/>
    </row>
    <row r="526" spans="2:45" s="12" customFormat="1">
      <c r="B526" s="29"/>
      <c r="C526" s="18"/>
      <c r="D526" s="16"/>
      <c r="E526" s="17"/>
      <c r="F526" s="16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8"/>
      <c r="AL526" s="18"/>
      <c r="AM526" s="17"/>
      <c r="AN526" s="17"/>
      <c r="AO526" s="17"/>
      <c r="AP526" s="17"/>
      <c r="AQ526" s="17"/>
      <c r="AR526" s="17"/>
      <c r="AS526" s="17"/>
    </row>
    <row r="527" spans="2:45" s="12" customFormat="1">
      <c r="B527" s="29"/>
      <c r="C527" s="18"/>
      <c r="D527" s="16"/>
      <c r="E527" s="17"/>
      <c r="F527" s="16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8"/>
      <c r="AL527" s="18"/>
      <c r="AM527" s="17"/>
      <c r="AN527" s="17"/>
      <c r="AO527" s="17"/>
      <c r="AP527" s="17"/>
      <c r="AQ527" s="17"/>
      <c r="AR527" s="17"/>
      <c r="AS527" s="17"/>
    </row>
    <row r="528" spans="2:45" s="12" customFormat="1">
      <c r="B528" s="29"/>
      <c r="C528" s="18"/>
      <c r="D528" s="16"/>
      <c r="E528" s="17"/>
      <c r="F528" s="16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8"/>
      <c r="AL528" s="18"/>
      <c r="AM528" s="17"/>
      <c r="AN528" s="17"/>
      <c r="AO528" s="17"/>
      <c r="AP528" s="17"/>
      <c r="AQ528" s="17"/>
      <c r="AR528" s="17"/>
      <c r="AS528" s="17"/>
    </row>
    <row r="529" spans="2:45" s="12" customFormat="1">
      <c r="B529" s="29"/>
      <c r="C529" s="18"/>
      <c r="D529" s="16"/>
      <c r="E529" s="17"/>
      <c r="F529" s="16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8"/>
      <c r="AL529" s="18"/>
      <c r="AM529" s="17"/>
      <c r="AN529" s="17"/>
      <c r="AO529" s="17"/>
      <c r="AP529" s="17"/>
      <c r="AQ529" s="17"/>
      <c r="AR529" s="17"/>
      <c r="AS529" s="17"/>
    </row>
    <row r="530" spans="2:45" s="12" customFormat="1">
      <c r="B530" s="29"/>
      <c r="C530" s="18"/>
      <c r="D530" s="16"/>
      <c r="E530" s="17"/>
      <c r="F530" s="16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8"/>
      <c r="AL530" s="18"/>
      <c r="AM530" s="17"/>
      <c r="AN530" s="17"/>
      <c r="AO530" s="17"/>
      <c r="AP530" s="17"/>
      <c r="AQ530" s="17"/>
      <c r="AR530" s="17"/>
      <c r="AS530" s="17"/>
    </row>
    <row r="531" spans="2:45" s="12" customFormat="1">
      <c r="B531" s="29"/>
      <c r="C531" s="18"/>
      <c r="D531" s="16"/>
      <c r="E531" s="17"/>
      <c r="F531" s="16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8"/>
      <c r="AL531" s="18"/>
      <c r="AM531" s="17"/>
      <c r="AN531" s="17"/>
      <c r="AO531" s="17"/>
      <c r="AP531" s="17"/>
      <c r="AQ531" s="17"/>
      <c r="AR531" s="17"/>
      <c r="AS531" s="17"/>
    </row>
    <row r="532" spans="2:45" s="12" customFormat="1">
      <c r="B532" s="29"/>
      <c r="C532" s="18"/>
      <c r="D532" s="16"/>
      <c r="E532" s="17"/>
      <c r="F532" s="16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8"/>
      <c r="AL532" s="18"/>
      <c r="AM532" s="17"/>
      <c r="AN532" s="17"/>
      <c r="AO532" s="17"/>
      <c r="AP532" s="17"/>
      <c r="AQ532" s="17"/>
      <c r="AR532" s="17"/>
      <c r="AS532" s="17"/>
    </row>
    <row r="533" spans="2:45" s="12" customFormat="1">
      <c r="B533" s="29"/>
      <c r="C533" s="18"/>
      <c r="D533" s="16"/>
      <c r="E533" s="17"/>
      <c r="F533" s="16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8"/>
      <c r="AL533" s="18"/>
      <c r="AM533" s="17"/>
      <c r="AN533" s="17"/>
      <c r="AO533" s="17"/>
      <c r="AP533" s="17"/>
      <c r="AQ533" s="17"/>
      <c r="AR533" s="17"/>
      <c r="AS533" s="17"/>
    </row>
    <row r="534" spans="2:45" s="12" customFormat="1">
      <c r="B534" s="29"/>
      <c r="C534" s="18"/>
      <c r="D534" s="16"/>
      <c r="E534" s="17"/>
      <c r="F534" s="16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8"/>
      <c r="AL534" s="18"/>
      <c r="AM534" s="17"/>
      <c r="AN534" s="17"/>
      <c r="AO534" s="17"/>
      <c r="AP534" s="17"/>
      <c r="AQ534" s="17"/>
      <c r="AR534" s="17"/>
      <c r="AS534" s="17"/>
    </row>
    <row r="535" spans="2:45" s="12" customFormat="1">
      <c r="B535" s="29"/>
      <c r="C535" s="18"/>
      <c r="D535" s="16"/>
      <c r="E535" s="17"/>
      <c r="F535" s="16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8"/>
      <c r="AL535" s="18"/>
      <c r="AM535" s="17"/>
      <c r="AN535" s="17"/>
      <c r="AO535" s="17"/>
      <c r="AP535" s="17"/>
      <c r="AQ535" s="17"/>
      <c r="AR535" s="17"/>
      <c r="AS535" s="17"/>
    </row>
    <row r="536" spans="2:45" s="12" customFormat="1">
      <c r="B536" s="29"/>
      <c r="C536" s="18"/>
      <c r="D536" s="16"/>
      <c r="E536" s="17"/>
      <c r="F536" s="16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8"/>
      <c r="AL536" s="18"/>
      <c r="AM536" s="17"/>
      <c r="AN536" s="17"/>
      <c r="AO536" s="17"/>
      <c r="AP536" s="17"/>
      <c r="AQ536" s="17"/>
      <c r="AR536" s="17"/>
      <c r="AS536" s="17"/>
    </row>
    <row r="537" spans="2:45" s="12" customFormat="1">
      <c r="B537" s="29"/>
      <c r="C537" s="18"/>
      <c r="D537" s="16"/>
      <c r="E537" s="17"/>
      <c r="F537" s="16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8"/>
      <c r="AL537" s="18"/>
      <c r="AM537" s="17"/>
      <c r="AN537" s="17"/>
      <c r="AO537" s="17"/>
      <c r="AP537" s="17"/>
      <c r="AQ537" s="17"/>
      <c r="AR537" s="17"/>
      <c r="AS537" s="17"/>
    </row>
    <row r="538" spans="2:45" s="12" customFormat="1">
      <c r="B538" s="29"/>
      <c r="C538" s="18"/>
      <c r="D538" s="16"/>
      <c r="E538" s="17"/>
      <c r="F538" s="16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8"/>
      <c r="AL538" s="18"/>
      <c r="AM538" s="17"/>
      <c r="AN538" s="17"/>
      <c r="AO538" s="17"/>
      <c r="AP538" s="17"/>
      <c r="AQ538" s="17"/>
      <c r="AR538" s="17"/>
      <c r="AS538" s="17"/>
    </row>
    <row r="539" spans="2:45" s="12" customFormat="1">
      <c r="B539" s="29"/>
      <c r="C539" s="18"/>
      <c r="D539" s="16"/>
      <c r="E539" s="17"/>
      <c r="F539" s="16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8"/>
      <c r="AL539" s="18"/>
      <c r="AM539" s="17"/>
      <c r="AN539" s="17"/>
      <c r="AO539" s="17"/>
      <c r="AP539" s="17"/>
      <c r="AQ539" s="17"/>
      <c r="AR539" s="17"/>
      <c r="AS539" s="17"/>
    </row>
    <row r="540" spans="2:45" s="12" customFormat="1">
      <c r="B540" s="29"/>
      <c r="C540" s="18"/>
      <c r="D540" s="16"/>
      <c r="E540" s="17"/>
      <c r="F540" s="16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8"/>
      <c r="AL540" s="18"/>
      <c r="AM540" s="17"/>
      <c r="AN540" s="17"/>
      <c r="AO540" s="17"/>
      <c r="AP540" s="17"/>
      <c r="AQ540" s="17"/>
      <c r="AR540" s="17"/>
      <c r="AS540" s="17"/>
    </row>
    <row r="541" spans="2:45" s="12" customFormat="1">
      <c r="B541" s="29"/>
      <c r="C541" s="18"/>
      <c r="D541" s="16"/>
      <c r="E541" s="17"/>
      <c r="F541" s="16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8"/>
      <c r="AL541" s="18"/>
      <c r="AM541" s="17"/>
      <c r="AN541" s="17"/>
      <c r="AO541" s="17"/>
      <c r="AP541" s="17"/>
      <c r="AQ541" s="17"/>
      <c r="AR541" s="17"/>
      <c r="AS541" s="17"/>
    </row>
    <row r="542" spans="2:45" s="12" customFormat="1">
      <c r="B542" s="29"/>
      <c r="C542" s="18"/>
      <c r="D542" s="16"/>
      <c r="E542" s="17"/>
      <c r="F542" s="16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8"/>
      <c r="AL542" s="18"/>
      <c r="AM542" s="17"/>
      <c r="AN542" s="17"/>
      <c r="AO542" s="17"/>
      <c r="AP542" s="17"/>
      <c r="AQ542" s="17"/>
      <c r="AR542" s="17"/>
      <c r="AS542" s="17"/>
    </row>
    <row r="543" spans="2:45" s="12" customFormat="1">
      <c r="B543" s="29"/>
      <c r="C543" s="18"/>
      <c r="D543" s="16"/>
      <c r="E543" s="17"/>
      <c r="F543" s="16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8"/>
      <c r="AL543" s="18"/>
      <c r="AM543" s="17"/>
      <c r="AN543" s="17"/>
      <c r="AO543" s="17"/>
      <c r="AP543" s="17"/>
      <c r="AQ543" s="17"/>
      <c r="AR543" s="17"/>
      <c r="AS543" s="17"/>
    </row>
    <row r="544" spans="2:45" s="12" customFormat="1">
      <c r="B544" s="29"/>
      <c r="C544" s="18"/>
      <c r="D544" s="16"/>
      <c r="E544" s="17"/>
      <c r="F544" s="16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8"/>
      <c r="AL544" s="18"/>
      <c r="AM544" s="17"/>
      <c r="AN544" s="17"/>
      <c r="AO544" s="17"/>
      <c r="AP544" s="17"/>
      <c r="AQ544" s="17"/>
      <c r="AR544" s="17"/>
      <c r="AS544" s="17"/>
    </row>
    <row r="545" spans="2:45" s="12" customFormat="1">
      <c r="B545" s="29"/>
      <c r="C545" s="18"/>
      <c r="D545" s="16"/>
      <c r="E545" s="17"/>
      <c r="F545" s="16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8"/>
      <c r="AL545" s="18"/>
      <c r="AM545" s="17"/>
      <c r="AN545" s="17"/>
      <c r="AO545" s="17"/>
      <c r="AP545" s="17"/>
      <c r="AQ545" s="17"/>
      <c r="AR545" s="17"/>
      <c r="AS545" s="17"/>
    </row>
    <row r="546" spans="2:45" s="12" customFormat="1">
      <c r="B546" s="29"/>
      <c r="C546" s="18"/>
      <c r="D546" s="16"/>
      <c r="E546" s="17"/>
      <c r="F546" s="16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8"/>
      <c r="AL546" s="18"/>
      <c r="AM546" s="17"/>
      <c r="AN546" s="17"/>
      <c r="AO546" s="17"/>
      <c r="AP546" s="17"/>
      <c r="AQ546" s="17"/>
      <c r="AR546" s="17"/>
      <c r="AS546" s="17"/>
    </row>
    <row r="547" spans="2:45" s="12" customFormat="1">
      <c r="B547" s="29"/>
      <c r="C547" s="18"/>
      <c r="D547" s="16"/>
      <c r="E547" s="17"/>
      <c r="F547" s="16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8"/>
      <c r="AL547" s="18"/>
      <c r="AM547" s="17"/>
      <c r="AN547" s="17"/>
      <c r="AO547" s="17"/>
      <c r="AP547" s="17"/>
      <c r="AQ547" s="17"/>
      <c r="AR547" s="17"/>
      <c r="AS547" s="17"/>
    </row>
    <row r="548" spans="2:45" s="12" customFormat="1">
      <c r="B548" s="29"/>
      <c r="C548" s="18"/>
      <c r="D548" s="16"/>
      <c r="E548" s="17"/>
      <c r="F548" s="16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8"/>
      <c r="AL548" s="18"/>
      <c r="AM548" s="17"/>
      <c r="AN548" s="17"/>
      <c r="AO548" s="17"/>
      <c r="AP548" s="17"/>
      <c r="AQ548" s="17"/>
      <c r="AR548" s="17"/>
      <c r="AS548" s="17"/>
    </row>
    <row r="549" spans="2:45" s="12" customFormat="1">
      <c r="B549" s="29"/>
      <c r="C549" s="18"/>
      <c r="D549" s="16"/>
      <c r="E549" s="17"/>
      <c r="F549" s="16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8"/>
      <c r="AL549" s="18"/>
      <c r="AM549" s="17"/>
      <c r="AN549" s="17"/>
      <c r="AO549" s="17"/>
      <c r="AP549" s="17"/>
      <c r="AQ549" s="17"/>
      <c r="AR549" s="17"/>
      <c r="AS549" s="17"/>
    </row>
    <row r="550" spans="2:45" s="12" customFormat="1">
      <c r="B550" s="29"/>
      <c r="C550" s="18"/>
      <c r="D550" s="16"/>
      <c r="E550" s="17"/>
      <c r="F550" s="16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8"/>
      <c r="AL550" s="18"/>
      <c r="AM550" s="17"/>
      <c r="AN550" s="17"/>
      <c r="AO550" s="17"/>
      <c r="AP550" s="17"/>
      <c r="AQ550" s="17"/>
      <c r="AR550" s="17"/>
      <c r="AS550" s="17"/>
    </row>
    <row r="551" spans="2:45" s="12" customFormat="1">
      <c r="B551" s="29"/>
      <c r="C551" s="18"/>
      <c r="D551" s="16"/>
      <c r="E551" s="17"/>
      <c r="F551" s="16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8"/>
      <c r="AL551" s="18"/>
      <c r="AM551" s="17"/>
      <c r="AN551" s="17"/>
      <c r="AO551" s="17"/>
      <c r="AP551" s="17"/>
      <c r="AQ551" s="17"/>
      <c r="AR551" s="17"/>
      <c r="AS551" s="17"/>
    </row>
    <row r="552" spans="2:45" s="12" customFormat="1">
      <c r="B552" s="29"/>
      <c r="C552" s="18"/>
      <c r="D552" s="16"/>
      <c r="E552" s="17"/>
      <c r="F552" s="16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8"/>
      <c r="AL552" s="18"/>
      <c r="AM552" s="17"/>
      <c r="AN552" s="17"/>
      <c r="AO552" s="17"/>
      <c r="AP552" s="17"/>
      <c r="AQ552" s="17"/>
      <c r="AR552" s="17"/>
      <c r="AS552" s="17"/>
    </row>
    <row r="553" spans="2:45" s="12" customFormat="1">
      <c r="B553" s="29"/>
      <c r="C553" s="18"/>
      <c r="D553" s="16"/>
      <c r="E553" s="17"/>
      <c r="F553" s="16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8"/>
      <c r="AL553" s="18"/>
      <c r="AM553" s="17"/>
      <c r="AN553" s="17"/>
      <c r="AO553" s="17"/>
      <c r="AP553" s="17"/>
      <c r="AQ553" s="17"/>
      <c r="AR553" s="17"/>
      <c r="AS553" s="17"/>
    </row>
    <row r="554" spans="2:45" s="12" customFormat="1">
      <c r="B554" s="29"/>
      <c r="C554" s="18"/>
      <c r="D554" s="16"/>
      <c r="E554" s="17"/>
      <c r="F554" s="16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8"/>
      <c r="AL554" s="18"/>
      <c r="AM554" s="17"/>
      <c r="AN554" s="17"/>
      <c r="AO554" s="17"/>
      <c r="AP554" s="17"/>
      <c r="AQ554" s="17"/>
      <c r="AR554" s="17"/>
      <c r="AS554" s="17"/>
    </row>
    <row r="555" spans="2:45" s="12" customFormat="1">
      <c r="B555" s="29"/>
      <c r="C555" s="18"/>
      <c r="D555" s="16"/>
      <c r="E555" s="17"/>
      <c r="F555" s="16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8"/>
      <c r="AL555" s="18"/>
      <c r="AM555" s="17"/>
      <c r="AN555" s="17"/>
      <c r="AO555" s="17"/>
      <c r="AP555" s="17"/>
      <c r="AQ555" s="17"/>
      <c r="AR555" s="17"/>
      <c r="AS555" s="17"/>
    </row>
    <row r="556" spans="2:45" s="12" customFormat="1">
      <c r="B556" s="29"/>
      <c r="C556" s="18"/>
      <c r="D556" s="16"/>
      <c r="E556" s="17"/>
      <c r="F556" s="16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8"/>
      <c r="AL556" s="18"/>
      <c r="AM556" s="17"/>
      <c r="AN556" s="17"/>
      <c r="AO556" s="17"/>
      <c r="AP556" s="17"/>
      <c r="AQ556" s="17"/>
      <c r="AR556" s="17"/>
      <c r="AS556" s="17"/>
    </row>
    <row r="557" spans="2:45" s="12" customFormat="1">
      <c r="B557" s="29"/>
      <c r="C557" s="18"/>
      <c r="D557" s="16"/>
      <c r="E557" s="17"/>
      <c r="F557" s="16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8"/>
      <c r="AL557" s="18"/>
      <c r="AM557" s="17"/>
      <c r="AN557" s="17"/>
      <c r="AO557" s="17"/>
      <c r="AP557" s="17"/>
      <c r="AQ557" s="17"/>
      <c r="AR557" s="17"/>
      <c r="AS557" s="17"/>
    </row>
    <row r="558" spans="2:45" s="12" customFormat="1">
      <c r="B558" s="29"/>
      <c r="C558" s="18"/>
      <c r="D558" s="16"/>
      <c r="E558" s="17"/>
      <c r="F558" s="16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8"/>
      <c r="AL558" s="18"/>
      <c r="AM558" s="17"/>
      <c r="AN558" s="17"/>
      <c r="AO558" s="17"/>
      <c r="AP558" s="17"/>
      <c r="AQ558" s="17"/>
      <c r="AR558" s="17"/>
      <c r="AS558" s="17"/>
    </row>
    <row r="559" spans="2:45" s="12" customFormat="1">
      <c r="B559" s="29"/>
      <c r="C559" s="18"/>
      <c r="D559" s="16"/>
      <c r="E559" s="17"/>
      <c r="F559" s="16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8"/>
      <c r="AL559" s="18"/>
      <c r="AM559" s="17"/>
      <c r="AN559" s="17"/>
      <c r="AO559" s="17"/>
      <c r="AP559" s="17"/>
      <c r="AQ559" s="17"/>
      <c r="AR559" s="17"/>
      <c r="AS559" s="17"/>
    </row>
    <row r="560" spans="2:45" s="12" customFormat="1">
      <c r="B560" s="29"/>
      <c r="C560" s="18"/>
      <c r="D560" s="16"/>
      <c r="E560" s="17"/>
      <c r="F560" s="16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8"/>
      <c r="AL560" s="18"/>
      <c r="AM560" s="17"/>
      <c r="AN560" s="17"/>
      <c r="AO560" s="17"/>
      <c r="AP560" s="17"/>
      <c r="AQ560" s="17"/>
      <c r="AR560" s="17"/>
      <c r="AS560" s="17"/>
    </row>
    <row r="561" spans="2:45" s="12" customFormat="1">
      <c r="B561" s="29"/>
      <c r="C561" s="18"/>
      <c r="D561" s="16"/>
      <c r="E561" s="17"/>
      <c r="F561" s="16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8"/>
      <c r="AL561" s="18"/>
      <c r="AM561" s="17"/>
      <c r="AN561" s="17"/>
      <c r="AO561" s="17"/>
      <c r="AP561" s="17"/>
      <c r="AQ561" s="17"/>
      <c r="AR561" s="17"/>
      <c r="AS561" s="17"/>
    </row>
    <row r="562" spans="2:45" s="12" customFormat="1">
      <c r="B562" s="29"/>
      <c r="C562" s="18"/>
      <c r="D562" s="16"/>
      <c r="E562" s="17"/>
      <c r="F562" s="16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8"/>
      <c r="AL562" s="18"/>
      <c r="AM562" s="17"/>
      <c r="AN562" s="17"/>
      <c r="AO562" s="17"/>
      <c r="AP562" s="17"/>
      <c r="AQ562" s="17"/>
      <c r="AR562" s="17"/>
      <c r="AS562" s="17"/>
    </row>
    <row r="563" spans="2:45" s="12" customFormat="1">
      <c r="B563" s="29"/>
      <c r="C563" s="18"/>
      <c r="D563" s="16"/>
      <c r="E563" s="17"/>
      <c r="F563" s="16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8"/>
      <c r="AL563" s="18"/>
      <c r="AM563" s="17"/>
      <c r="AN563" s="17"/>
      <c r="AO563" s="17"/>
      <c r="AP563" s="17"/>
      <c r="AQ563" s="17"/>
      <c r="AR563" s="17"/>
      <c r="AS563" s="17"/>
    </row>
    <row r="564" spans="2:45" s="12" customFormat="1">
      <c r="B564" s="29"/>
      <c r="C564" s="18"/>
      <c r="D564" s="16"/>
      <c r="E564" s="17"/>
      <c r="F564" s="16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8"/>
      <c r="AL564" s="18"/>
      <c r="AM564" s="17"/>
      <c r="AN564" s="17"/>
      <c r="AO564" s="17"/>
      <c r="AP564" s="17"/>
      <c r="AQ564" s="17"/>
      <c r="AR564" s="17"/>
      <c r="AS564" s="17"/>
    </row>
    <row r="565" spans="2:45" s="12" customFormat="1">
      <c r="B565" s="29"/>
      <c r="C565" s="18"/>
      <c r="D565" s="16"/>
      <c r="E565" s="17"/>
      <c r="F565" s="16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8"/>
      <c r="AL565" s="18"/>
      <c r="AM565" s="17"/>
      <c r="AN565" s="17"/>
      <c r="AO565" s="17"/>
      <c r="AP565" s="17"/>
      <c r="AQ565" s="17"/>
      <c r="AR565" s="17"/>
      <c r="AS565" s="17"/>
    </row>
    <row r="566" spans="2:45" s="12" customFormat="1">
      <c r="B566" s="29"/>
      <c r="C566" s="18"/>
      <c r="D566" s="16"/>
      <c r="E566" s="17"/>
      <c r="F566" s="16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8"/>
      <c r="AL566" s="18"/>
      <c r="AM566" s="17"/>
      <c r="AN566" s="17"/>
      <c r="AO566" s="17"/>
      <c r="AP566" s="17"/>
      <c r="AQ566" s="17"/>
      <c r="AR566" s="17"/>
      <c r="AS566" s="17"/>
    </row>
    <row r="567" spans="2:45" s="12" customFormat="1">
      <c r="B567" s="29"/>
      <c r="C567" s="18"/>
      <c r="D567" s="16"/>
      <c r="E567" s="17"/>
      <c r="F567" s="16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8"/>
      <c r="AL567" s="18"/>
      <c r="AM567" s="17"/>
      <c r="AN567" s="17"/>
      <c r="AO567" s="17"/>
      <c r="AP567" s="17"/>
      <c r="AQ567" s="17"/>
      <c r="AR567" s="17"/>
      <c r="AS567" s="17"/>
    </row>
    <row r="568" spans="2:45" s="12" customFormat="1">
      <c r="B568" s="29"/>
      <c r="C568" s="18"/>
      <c r="D568" s="16"/>
      <c r="E568" s="17"/>
      <c r="F568" s="16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8"/>
      <c r="AL568" s="18"/>
      <c r="AM568" s="17"/>
      <c r="AN568" s="17"/>
      <c r="AO568" s="17"/>
      <c r="AP568" s="17"/>
      <c r="AQ568" s="17"/>
      <c r="AR568" s="17"/>
      <c r="AS568" s="17"/>
    </row>
    <row r="569" spans="2:45" s="12" customFormat="1">
      <c r="B569" s="29"/>
      <c r="C569" s="18"/>
      <c r="D569" s="16"/>
      <c r="E569" s="17"/>
      <c r="F569" s="16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8"/>
      <c r="AL569" s="18"/>
      <c r="AM569" s="17"/>
      <c r="AN569" s="17"/>
      <c r="AO569" s="17"/>
      <c r="AP569" s="17"/>
      <c r="AQ569" s="17"/>
      <c r="AR569" s="17"/>
      <c r="AS569" s="17"/>
    </row>
    <row r="570" spans="2:45" s="12" customFormat="1">
      <c r="B570" s="29"/>
      <c r="C570" s="18"/>
      <c r="D570" s="16"/>
      <c r="E570" s="17"/>
      <c r="F570" s="16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8"/>
      <c r="AL570" s="18"/>
      <c r="AM570" s="17"/>
      <c r="AN570" s="17"/>
      <c r="AO570" s="17"/>
      <c r="AP570" s="17"/>
      <c r="AQ570" s="17"/>
      <c r="AR570" s="17"/>
      <c r="AS570" s="17"/>
    </row>
    <row r="571" spans="2:45" s="12" customFormat="1">
      <c r="B571" s="29"/>
      <c r="C571" s="18"/>
      <c r="D571" s="16"/>
      <c r="E571" s="17"/>
      <c r="F571" s="16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8"/>
      <c r="AL571" s="18"/>
      <c r="AM571" s="17"/>
      <c r="AN571" s="17"/>
      <c r="AO571" s="17"/>
      <c r="AP571" s="17"/>
      <c r="AQ571" s="17"/>
      <c r="AR571" s="17"/>
      <c r="AS571" s="17"/>
    </row>
    <row r="572" spans="2:45" s="12" customFormat="1">
      <c r="B572" s="29"/>
      <c r="C572" s="18"/>
      <c r="D572" s="16"/>
      <c r="E572" s="17"/>
      <c r="F572" s="16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8"/>
      <c r="AL572" s="18"/>
      <c r="AM572" s="17"/>
      <c r="AN572" s="17"/>
      <c r="AO572" s="17"/>
      <c r="AP572" s="17"/>
      <c r="AQ572" s="17"/>
      <c r="AR572" s="17"/>
      <c r="AS572" s="17"/>
    </row>
    <row r="573" spans="2:45" s="12" customFormat="1">
      <c r="B573" s="29"/>
      <c r="C573" s="18"/>
      <c r="D573" s="16"/>
      <c r="E573" s="17"/>
      <c r="F573" s="16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8"/>
      <c r="AL573" s="18"/>
      <c r="AM573" s="17"/>
      <c r="AN573" s="17"/>
      <c r="AO573" s="17"/>
      <c r="AP573" s="17"/>
      <c r="AQ573" s="17"/>
      <c r="AR573" s="17"/>
      <c r="AS573" s="17"/>
    </row>
    <row r="574" spans="2:45" s="12" customFormat="1">
      <c r="B574" s="29"/>
      <c r="C574" s="18"/>
      <c r="D574" s="16"/>
      <c r="E574" s="17"/>
      <c r="F574" s="16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8"/>
      <c r="AL574" s="18"/>
      <c r="AM574" s="17"/>
      <c r="AN574" s="17"/>
      <c r="AO574" s="17"/>
      <c r="AP574" s="17"/>
      <c r="AQ574" s="17"/>
      <c r="AR574" s="17"/>
      <c r="AS574" s="17"/>
    </row>
    <row r="575" spans="2:45" s="12" customFormat="1">
      <c r="B575" s="29"/>
      <c r="C575" s="18"/>
      <c r="D575" s="16"/>
      <c r="E575" s="17"/>
      <c r="F575" s="16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8"/>
      <c r="AL575" s="18"/>
      <c r="AM575" s="17"/>
      <c r="AN575" s="17"/>
      <c r="AO575" s="17"/>
      <c r="AP575" s="17"/>
      <c r="AQ575" s="17"/>
      <c r="AR575" s="17"/>
      <c r="AS575" s="17"/>
    </row>
    <row r="576" spans="2:45" s="12" customFormat="1">
      <c r="B576" s="29"/>
      <c r="C576" s="18"/>
      <c r="D576" s="16"/>
      <c r="E576" s="17"/>
      <c r="F576" s="16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8"/>
      <c r="AL576" s="18"/>
      <c r="AM576" s="17"/>
      <c r="AN576" s="17"/>
      <c r="AO576" s="17"/>
      <c r="AP576" s="17"/>
      <c r="AQ576" s="17"/>
      <c r="AR576" s="17"/>
      <c r="AS576" s="17"/>
    </row>
    <row r="577" spans="2:45" s="12" customFormat="1">
      <c r="B577" s="29"/>
      <c r="C577" s="18"/>
      <c r="D577" s="16"/>
      <c r="E577" s="17"/>
      <c r="F577" s="16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8"/>
      <c r="AL577" s="18"/>
      <c r="AM577" s="17"/>
      <c r="AN577" s="17"/>
      <c r="AO577" s="17"/>
      <c r="AP577" s="17"/>
      <c r="AQ577" s="17"/>
      <c r="AR577" s="17"/>
      <c r="AS577" s="17"/>
    </row>
    <row r="578" spans="2:45" s="12" customFormat="1">
      <c r="B578" s="29"/>
      <c r="C578" s="18"/>
      <c r="D578" s="16"/>
      <c r="E578" s="17"/>
      <c r="F578" s="16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8"/>
      <c r="AL578" s="18"/>
      <c r="AM578" s="17"/>
      <c r="AN578" s="17"/>
      <c r="AO578" s="17"/>
      <c r="AP578" s="17"/>
      <c r="AQ578" s="17"/>
      <c r="AR578" s="17"/>
      <c r="AS578" s="17"/>
    </row>
    <row r="579" spans="2:45" s="12" customFormat="1">
      <c r="B579" s="29"/>
      <c r="C579" s="18"/>
      <c r="D579" s="16"/>
      <c r="E579" s="17"/>
      <c r="F579" s="16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8"/>
      <c r="AL579" s="18"/>
      <c r="AM579" s="17"/>
      <c r="AN579" s="17"/>
      <c r="AO579" s="17"/>
      <c r="AP579" s="17"/>
      <c r="AQ579" s="17"/>
      <c r="AR579" s="17"/>
      <c r="AS579" s="17"/>
    </row>
    <row r="580" spans="2:45" s="12" customFormat="1">
      <c r="B580" s="29"/>
      <c r="C580" s="18"/>
      <c r="D580" s="16"/>
      <c r="E580" s="17"/>
      <c r="F580" s="16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8"/>
      <c r="AL580" s="18"/>
      <c r="AM580" s="17"/>
      <c r="AN580" s="17"/>
      <c r="AO580" s="17"/>
      <c r="AP580" s="17"/>
      <c r="AQ580" s="17"/>
      <c r="AR580" s="17"/>
      <c r="AS580" s="17"/>
    </row>
    <row r="581" spans="2:45" s="12" customFormat="1">
      <c r="B581" s="29"/>
      <c r="C581" s="18"/>
      <c r="D581" s="16"/>
      <c r="E581" s="17"/>
      <c r="F581" s="16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8"/>
      <c r="AL581" s="18"/>
      <c r="AM581" s="17"/>
      <c r="AN581" s="17"/>
      <c r="AO581" s="17"/>
      <c r="AP581" s="17"/>
      <c r="AQ581" s="17"/>
      <c r="AR581" s="17"/>
      <c r="AS581" s="17"/>
    </row>
    <row r="582" spans="2:45" s="12" customFormat="1">
      <c r="B582" s="29"/>
      <c r="C582" s="18"/>
      <c r="D582" s="16"/>
      <c r="E582" s="17"/>
      <c r="F582" s="16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8"/>
      <c r="AL582" s="18"/>
      <c r="AM582" s="17"/>
      <c r="AN582" s="17"/>
      <c r="AO582" s="17"/>
      <c r="AP582" s="17"/>
      <c r="AQ582" s="17"/>
      <c r="AR582" s="17"/>
      <c r="AS582" s="17"/>
    </row>
    <row r="583" spans="2:45" s="12" customFormat="1">
      <c r="B583" s="29"/>
      <c r="C583" s="18"/>
      <c r="D583" s="16"/>
      <c r="E583" s="17"/>
      <c r="F583" s="16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8"/>
      <c r="AL583" s="18"/>
      <c r="AM583" s="17"/>
      <c r="AN583" s="17"/>
      <c r="AO583" s="17"/>
      <c r="AP583" s="17"/>
      <c r="AQ583" s="17"/>
      <c r="AR583" s="17"/>
      <c r="AS583" s="17"/>
    </row>
    <row r="584" spans="2:45" s="12" customFormat="1">
      <c r="B584" s="29"/>
      <c r="C584" s="18"/>
      <c r="D584" s="16"/>
      <c r="E584" s="17"/>
      <c r="F584" s="16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8"/>
      <c r="AL584" s="18"/>
      <c r="AM584" s="17"/>
      <c r="AN584" s="17"/>
      <c r="AO584" s="17"/>
      <c r="AP584" s="17"/>
      <c r="AQ584" s="17"/>
      <c r="AR584" s="17"/>
      <c r="AS584" s="17"/>
    </row>
    <row r="585" spans="2:45" s="12" customFormat="1">
      <c r="B585" s="29"/>
      <c r="C585" s="18"/>
      <c r="D585" s="16"/>
      <c r="E585" s="17"/>
      <c r="F585" s="16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8"/>
      <c r="AL585" s="18"/>
      <c r="AM585" s="17"/>
      <c r="AN585" s="17"/>
      <c r="AO585" s="17"/>
      <c r="AP585" s="17"/>
      <c r="AQ585" s="17"/>
      <c r="AR585" s="17"/>
      <c r="AS585" s="17"/>
    </row>
    <row r="586" spans="2:45" s="12" customFormat="1">
      <c r="B586" s="29"/>
      <c r="C586" s="18"/>
      <c r="D586" s="16"/>
      <c r="E586" s="17"/>
      <c r="F586" s="16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8"/>
      <c r="AL586" s="18"/>
      <c r="AM586" s="17"/>
      <c r="AN586" s="17"/>
      <c r="AO586" s="17"/>
      <c r="AP586" s="17"/>
      <c r="AQ586" s="17"/>
      <c r="AR586" s="17"/>
      <c r="AS586" s="17"/>
    </row>
    <row r="587" spans="2:45" s="12" customFormat="1">
      <c r="B587" s="29"/>
      <c r="C587" s="18"/>
      <c r="D587" s="16"/>
      <c r="E587" s="17"/>
      <c r="F587" s="16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8"/>
      <c r="AL587" s="18"/>
      <c r="AM587" s="17"/>
      <c r="AN587" s="17"/>
      <c r="AO587" s="17"/>
      <c r="AP587" s="17"/>
      <c r="AQ587" s="17"/>
      <c r="AR587" s="17"/>
      <c r="AS587" s="17"/>
    </row>
    <row r="588" spans="2:45" s="12" customFormat="1">
      <c r="B588" s="29"/>
      <c r="C588" s="18"/>
      <c r="D588" s="16"/>
      <c r="E588" s="17"/>
      <c r="F588" s="16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8"/>
      <c r="AL588" s="18"/>
      <c r="AM588" s="17"/>
      <c r="AN588" s="17"/>
      <c r="AO588" s="17"/>
      <c r="AP588" s="17"/>
      <c r="AQ588" s="17"/>
      <c r="AR588" s="17"/>
      <c r="AS588" s="17"/>
    </row>
    <row r="589" spans="2:45" s="12" customFormat="1">
      <c r="B589" s="29"/>
      <c r="C589" s="18"/>
      <c r="D589" s="16"/>
      <c r="E589" s="17"/>
      <c r="F589" s="16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8"/>
      <c r="AL589" s="18"/>
      <c r="AM589" s="17"/>
      <c r="AN589" s="17"/>
      <c r="AO589" s="17"/>
      <c r="AP589" s="17"/>
      <c r="AQ589" s="17"/>
      <c r="AR589" s="17"/>
      <c r="AS589" s="17"/>
    </row>
    <row r="590" spans="2:45" s="12" customFormat="1">
      <c r="B590" s="29"/>
      <c r="C590" s="18"/>
      <c r="D590" s="16"/>
      <c r="E590" s="17"/>
      <c r="F590" s="16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8"/>
      <c r="AL590" s="18"/>
      <c r="AM590" s="17"/>
      <c r="AN590" s="17"/>
      <c r="AO590" s="17"/>
      <c r="AP590" s="17"/>
      <c r="AQ590" s="17"/>
      <c r="AR590" s="17"/>
      <c r="AS590" s="17"/>
    </row>
    <row r="591" spans="2:45" s="12" customFormat="1">
      <c r="B591" s="29"/>
      <c r="C591" s="18"/>
      <c r="D591" s="16"/>
      <c r="E591" s="17"/>
      <c r="F591" s="16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8"/>
      <c r="AL591" s="18"/>
      <c r="AM591" s="17"/>
      <c r="AN591" s="17"/>
      <c r="AO591" s="17"/>
      <c r="AP591" s="17"/>
      <c r="AQ591" s="17"/>
      <c r="AR591" s="17"/>
      <c r="AS591" s="17"/>
    </row>
    <row r="592" spans="2:45" s="12" customFormat="1">
      <c r="B592" s="29"/>
      <c r="C592" s="18"/>
      <c r="D592" s="16"/>
      <c r="E592" s="17"/>
      <c r="F592" s="16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8"/>
      <c r="AL592" s="18"/>
      <c r="AM592" s="17"/>
      <c r="AN592" s="17"/>
      <c r="AO592" s="17"/>
      <c r="AP592" s="17"/>
      <c r="AQ592" s="17"/>
      <c r="AR592" s="17"/>
      <c r="AS592" s="17"/>
    </row>
    <row r="593" spans="2:45" s="12" customFormat="1">
      <c r="B593" s="29"/>
      <c r="C593" s="18"/>
      <c r="D593" s="16"/>
      <c r="E593" s="17"/>
      <c r="F593" s="16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8"/>
      <c r="AL593" s="18"/>
      <c r="AM593" s="17"/>
      <c r="AN593" s="17"/>
      <c r="AO593" s="17"/>
      <c r="AP593" s="17"/>
      <c r="AQ593" s="17"/>
      <c r="AR593" s="17"/>
      <c r="AS593" s="17"/>
    </row>
    <row r="594" spans="2:45" s="12" customFormat="1">
      <c r="B594" s="29"/>
      <c r="C594" s="18"/>
      <c r="D594" s="16"/>
      <c r="E594" s="17"/>
      <c r="F594" s="16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8"/>
      <c r="AL594" s="18"/>
      <c r="AM594" s="17"/>
      <c r="AN594" s="17"/>
      <c r="AO594" s="17"/>
      <c r="AP594" s="17"/>
      <c r="AQ594" s="17"/>
      <c r="AR594" s="17"/>
      <c r="AS594" s="17"/>
    </row>
    <row r="595" spans="2:45" s="12" customFormat="1">
      <c r="B595" s="29"/>
      <c r="C595" s="18"/>
      <c r="D595" s="16"/>
      <c r="E595" s="17"/>
      <c r="F595" s="16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8"/>
      <c r="AL595" s="18"/>
      <c r="AM595" s="17"/>
      <c r="AN595" s="17"/>
      <c r="AO595" s="17"/>
      <c r="AP595" s="17"/>
      <c r="AQ595" s="17"/>
      <c r="AR595" s="17"/>
      <c r="AS595" s="17"/>
    </row>
    <row r="596" spans="2:45" s="12" customFormat="1">
      <c r="B596" s="29"/>
      <c r="C596" s="18"/>
      <c r="D596" s="16"/>
      <c r="E596" s="17"/>
      <c r="F596" s="16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8"/>
      <c r="AL596" s="18"/>
      <c r="AM596" s="17"/>
      <c r="AN596" s="17"/>
      <c r="AO596" s="17"/>
      <c r="AP596" s="17"/>
      <c r="AQ596" s="17"/>
      <c r="AR596" s="17"/>
      <c r="AS596" s="17"/>
    </row>
    <row r="597" spans="2:45" s="12" customFormat="1">
      <c r="B597" s="29"/>
      <c r="C597" s="18"/>
      <c r="D597" s="16"/>
      <c r="E597" s="17"/>
      <c r="F597" s="16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8"/>
      <c r="AL597" s="18"/>
      <c r="AM597" s="17"/>
      <c r="AN597" s="17"/>
      <c r="AO597" s="17"/>
      <c r="AP597" s="17"/>
      <c r="AQ597" s="17"/>
      <c r="AR597" s="17"/>
      <c r="AS597" s="17"/>
    </row>
    <row r="598" spans="2:45" s="12" customFormat="1">
      <c r="B598" s="29"/>
      <c r="C598" s="18"/>
      <c r="D598" s="16"/>
      <c r="E598" s="17"/>
      <c r="F598" s="16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8"/>
      <c r="AL598" s="18"/>
      <c r="AM598" s="17"/>
      <c r="AN598" s="17"/>
      <c r="AO598" s="17"/>
      <c r="AP598" s="17"/>
      <c r="AQ598" s="17"/>
      <c r="AR598" s="17"/>
      <c r="AS598" s="17"/>
    </row>
    <row r="599" spans="2:45" s="12" customFormat="1">
      <c r="B599" s="29"/>
      <c r="C599" s="18"/>
      <c r="D599" s="16"/>
      <c r="E599" s="17"/>
      <c r="F599" s="16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8"/>
      <c r="AL599" s="18"/>
      <c r="AM599" s="17"/>
      <c r="AN599" s="17"/>
      <c r="AO599" s="17"/>
      <c r="AP599" s="17"/>
      <c r="AQ599" s="17"/>
      <c r="AR599" s="17"/>
      <c r="AS599" s="17"/>
    </row>
    <row r="600" spans="2:45" s="12" customFormat="1">
      <c r="B600" s="29"/>
      <c r="C600" s="18"/>
      <c r="D600" s="16"/>
      <c r="E600" s="17"/>
      <c r="F600" s="16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8"/>
      <c r="AL600" s="18"/>
      <c r="AM600" s="17"/>
      <c r="AN600" s="17"/>
      <c r="AO600" s="17"/>
      <c r="AP600" s="17"/>
      <c r="AQ600" s="17"/>
      <c r="AR600" s="17"/>
      <c r="AS600" s="17"/>
    </row>
    <row r="601" spans="2:45" s="12" customFormat="1">
      <c r="B601" s="29"/>
      <c r="C601" s="18"/>
      <c r="D601" s="16"/>
      <c r="E601" s="17"/>
      <c r="F601" s="16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8"/>
      <c r="AL601" s="18"/>
      <c r="AM601" s="17"/>
      <c r="AN601" s="17"/>
      <c r="AO601" s="17"/>
      <c r="AP601" s="17"/>
      <c r="AQ601" s="17"/>
      <c r="AR601" s="17"/>
      <c r="AS601" s="17"/>
    </row>
    <row r="602" spans="2:45" s="12" customFormat="1">
      <c r="B602" s="29"/>
      <c r="C602" s="18"/>
      <c r="D602" s="16"/>
      <c r="E602" s="17"/>
      <c r="F602" s="16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8"/>
      <c r="AL602" s="18"/>
      <c r="AM602" s="17"/>
      <c r="AN602" s="17"/>
      <c r="AO602" s="17"/>
      <c r="AP602" s="17"/>
      <c r="AQ602" s="17"/>
      <c r="AR602" s="17"/>
      <c r="AS602" s="17"/>
    </row>
    <row r="603" spans="2:45" s="12" customFormat="1">
      <c r="B603" s="29"/>
      <c r="C603" s="18"/>
      <c r="D603" s="16"/>
      <c r="E603" s="17"/>
      <c r="F603" s="16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8"/>
      <c r="AL603" s="18"/>
      <c r="AM603" s="17"/>
      <c r="AN603" s="17"/>
      <c r="AO603" s="17"/>
      <c r="AP603" s="17"/>
      <c r="AQ603" s="17"/>
      <c r="AR603" s="17"/>
      <c r="AS603" s="17"/>
    </row>
    <row r="604" spans="2:45" s="12" customFormat="1">
      <c r="B604" s="29"/>
      <c r="C604" s="18"/>
      <c r="D604" s="16"/>
      <c r="E604" s="17"/>
      <c r="F604" s="16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8"/>
      <c r="AL604" s="18"/>
      <c r="AM604" s="17"/>
      <c r="AN604" s="17"/>
      <c r="AO604" s="17"/>
      <c r="AP604" s="17"/>
      <c r="AQ604" s="17"/>
      <c r="AR604" s="17"/>
      <c r="AS604" s="17"/>
    </row>
    <row r="605" spans="2:45" s="12" customFormat="1">
      <c r="B605" s="29"/>
      <c r="C605" s="18"/>
      <c r="D605" s="16"/>
      <c r="E605" s="17"/>
      <c r="F605" s="16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8"/>
      <c r="AL605" s="18"/>
      <c r="AM605" s="17"/>
      <c r="AN605" s="17"/>
      <c r="AO605" s="17"/>
      <c r="AP605" s="17"/>
      <c r="AQ605" s="17"/>
      <c r="AR605" s="17"/>
      <c r="AS605" s="17"/>
    </row>
    <row r="606" spans="2:45" s="12" customFormat="1">
      <c r="B606" s="29"/>
      <c r="C606" s="18"/>
      <c r="D606" s="16"/>
      <c r="E606" s="17"/>
      <c r="F606" s="16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8"/>
      <c r="AL606" s="18"/>
      <c r="AM606" s="17"/>
      <c r="AN606" s="17"/>
      <c r="AO606" s="17"/>
      <c r="AP606" s="17"/>
      <c r="AQ606" s="17"/>
      <c r="AR606" s="17"/>
      <c r="AS606" s="17"/>
    </row>
    <row r="607" spans="2:45" s="12" customFormat="1">
      <c r="B607" s="29"/>
      <c r="C607" s="18"/>
      <c r="D607" s="16"/>
      <c r="E607" s="17"/>
      <c r="F607" s="16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8"/>
      <c r="AL607" s="18"/>
      <c r="AM607" s="17"/>
      <c r="AN607" s="17"/>
      <c r="AO607" s="17"/>
      <c r="AP607" s="17"/>
      <c r="AQ607" s="17"/>
      <c r="AR607" s="17"/>
      <c r="AS607" s="17"/>
    </row>
    <row r="608" spans="2:45" s="12" customFormat="1">
      <c r="B608" s="29"/>
      <c r="C608" s="18"/>
      <c r="D608" s="16"/>
      <c r="E608" s="17"/>
      <c r="F608" s="16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8"/>
      <c r="AL608" s="18"/>
      <c r="AM608" s="17"/>
      <c r="AN608" s="17"/>
      <c r="AO608" s="17"/>
      <c r="AP608" s="17"/>
      <c r="AQ608" s="17"/>
      <c r="AR608" s="17"/>
      <c r="AS608" s="17"/>
    </row>
    <row r="609" spans="2:45" s="12" customFormat="1">
      <c r="B609" s="29"/>
      <c r="C609" s="18"/>
      <c r="D609" s="16"/>
      <c r="E609" s="17"/>
      <c r="F609" s="16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8"/>
      <c r="AL609" s="18"/>
      <c r="AM609" s="17"/>
      <c r="AN609" s="17"/>
      <c r="AO609" s="17"/>
      <c r="AP609" s="17"/>
      <c r="AQ609" s="17"/>
      <c r="AR609" s="17"/>
      <c r="AS609" s="17"/>
    </row>
    <row r="610" spans="2:45" s="12" customFormat="1">
      <c r="B610" s="29"/>
      <c r="C610" s="18"/>
      <c r="D610" s="16"/>
      <c r="E610" s="17"/>
      <c r="F610" s="16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8"/>
      <c r="AL610" s="18"/>
      <c r="AM610" s="17"/>
      <c r="AN610" s="17"/>
      <c r="AO610" s="17"/>
      <c r="AP610" s="17"/>
      <c r="AQ610" s="17"/>
      <c r="AR610" s="17"/>
      <c r="AS610" s="17"/>
    </row>
    <row r="611" spans="2:45" s="12" customFormat="1">
      <c r="B611" s="29"/>
      <c r="C611" s="18"/>
      <c r="D611" s="16"/>
      <c r="E611" s="17"/>
      <c r="F611" s="16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8"/>
      <c r="AL611" s="18"/>
      <c r="AM611" s="17"/>
      <c r="AN611" s="17"/>
      <c r="AO611" s="17"/>
      <c r="AP611" s="17"/>
      <c r="AQ611" s="17"/>
      <c r="AR611" s="17"/>
      <c r="AS611" s="17"/>
    </row>
    <row r="612" spans="2:45" s="12" customFormat="1">
      <c r="B612" s="29"/>
      <c r="C612" s="18"/>
      <c r="D612" s="16"/>
      <c r="E612" s="17"/>
      <c r="F612" s="16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8"/>
      <c r="AL612" s="18"/>
      <c r="AM612" s="17"/>
      <c r="AN612" s="17"/>
      <c r="AO612" s="17"/>
      <c r="AP612" s="17"/>
      <c r="AQ612" s="17"/>
      <c r="AR612" s="17"/>
      <c r="AS612" s="17"/>
    </row>
    <row r="613" spans="2:45" s="12" customFormat="1">
      <c r="B613" s="29"/>
      <c r="C613" s="18"/>
      <c r="D613" s="16"/>
      <c r="E613" s="17"/>
      <c r="F613" s="16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8"/>
      <c r="AL613" s="18"/>
      <c r="AM613" s="17"/>
      <c r="AN613" s="17"/>
      <c r="AO613" s="17"/>
      <c r="AP613" s="17"/>
      <c r="AQ613" s="17"/>
      <c r="AR613" s="17"/>
      <c r="AS613" s="17"/>
    </row>
    <row r="614" spans="2:45" s="12" customFormat="1">
      <c r="B614" s="29"/>
      <c r="C614" s="18"/>
      <c r="D614" s="16"/>
      <c r="E614" s="17"/>
      <c r="F614" s="16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8"/>
      <c r="AL614" s="18"/>
      <c r="AM614" s="17"/>
      <c r="AN614" s="17"/>
      <c r="AO614" s="17"/>
      <c r="AP614" s="17"/>
      <c r="AQ614" s="17"/>
      <c r="AR614" s="17"/>
      <c r="AS614" s="17"/>
    </row>
    <row r="615" spans="2:45" s="12" customFormat="1">
      <c r="B615" s="29"/>
      <c r="C615" s="18"/>
      <c r="D615" s="16"/>
      <c r="E615" s="17"/>
      <c r="F615" s="16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8"/>
      <c r="AL615" s="18"/>
      <c r="AM615" s="17"/>
      <c r="AN615" s="17"/>
      <c r="AO615" s="17"/>
      <c r="AP615" s="17"/>
      <c r="AQ615" s="17"/>
      <c r="AR615" s="17"/>
      <c r="AS615" s="17"/>
    </row>
    <row r="616" spans="2:45" s="12" customFormat="1">
      <c r="B616" s="29"/>
      <c r="C616" s="18"/>
      <c r="D616" s="16"/>
      <c r="E616" s="17"/>
      <c r="F616" s="16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8"/>
      <c r="AL616" s="18"/>
      <c r="AM616" s="17"/>
      <c r="AN616" s="17"/>
      <c r="AO616" s="17"/>
      <c r="AP616" s="17"/>
      <c r="AQ616" s="17"/>
      <c r="AR616" s="17"/>
      <c r="AS616" s="17"/>
    </row>
    <row r="617" spans="2:45" s="12" customFormat="1">
      <c r="B617" s="29"/>
      <c r="C617" s="18"/>
      <c r="D617" s="16"/>
      <c r="E617" s="17"/>
      <c r="F617" s="16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8"/>
      <c r="AL617" s="18"/>
      <c r="AM617" s="17"/>
      <c r="AN617" s="17"/>
      <c r="AO617" s="17"/>
      <c r="AP617" s="17"/>
      <c r="AQ617" s="17"/>
      <c r="AR617" s="17"/>
      <c r="AS617" s="17"/>
    </row>
    <row r="618" spans="2:45" s="12" customFormat="1">
      <c r="B618" s="29"/>
      <c r="C618" s="18"/>
      <c r="D618" s="16"/>
      <c r="E618" s="17"/>
      <c r="F618" s="16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8"/>
      <c r="AL618" s="18"/>
      <c r="AM618" s="17"/>
      <c r="AN618" s="17"/>
      <c r="AO618" s="17"/>
      <c r="AP618" s="17"/>
      <c r="AQ618" s="17"/>
      <c r="AR618" s="17"/>
      <c r="AS618" s="17"/>
    </row>
    <row r="619" spans="2:45" s="12" customFormat="1">
      <c r="B619" s="29"/>
      <c r="C619" s="18"/>
      <c r="D619" s="16"/>
      <c r="E619" s="17"/>
      <c r="F619" s="16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8"/>
      <c r="AL619" s="18"/>
      <c r="AM619" s="17"/>
      <c r="AN619" s="17"/>
      <c r="AO619" s="17"/>
      <c r="AP619" s="17"/>
      <c r="AQ619" s="17"/>
      <c r="AR619" s="17"/>
      <c r="AS619" s="17"/>
    </row>
    <row r="620" spans="2:45" s="12" customFormat="1">
      <c r="B620" s="29"/>
      <c r="C620" s="18"/>
      <c r="D620" s="16"/>
      <c r="E620" s="17"/>
      <c r="F620" s="16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8"/>
      <c r="AL620" s="18"/>
      <c r="AM620" s="17"/>
      <c r="AN620" s="17"/>
      <c r="AO620" s="17"/>
      <c r="AP620" s="17"/>
      <c r="AQ620" s="17"/>
      <c r="AR620" s="17"/>
      <c r="AS620" s="17"/>
    </row>
    <row r="621" spans="2:45" s="12" customFormat="1">
      <c r="B621" s="29"/>
      <c r="C621" s="18"/>
      <c r="D621" s="16"/>
      <c r="E621" s="17"/>
      <c r="F621" s="16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8"/>
      <c r="AL621" s="18"/>
      <c r="AM621" s="17"/>
      <c r="AN621" s="17"/>
      <c r="AO621" s="17"/>
      <c r="AP621" s="17"/>
      <c r="AQ621" s="17"/>
      <c r="AR621" s="17"/>
      <c r="AS621" s="17"/>
    </row>
    <row r="622" spans="2:45" s="12" customFormat="1">
      <c r="B622" s="29"/>
      <c r="C622" s="18"/>
      <c r="D622" s="16"/>
      <c r="E622" s="17"/>
      <c r="F622" s="16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8"/>
      <c r="AL622" s="18"/>
      <c r="AM622" s="17"/>
      <c r="AN622" s="17"/>
      <c r="AO622" s="17"/>
      <c r="AP622" s="17"/>
      <c r="AQ622" s="17"/>
      <c r="AR622" s="17"/>
      <c r="AS622" s="17"/>
    </row>
    <row r="623" spans="2:45" s="12" customFormat="1">
      <c r="B623" s="29"/>
      <c r="C623" s="18"/>
      <c r="D623" s="16"/>
      <c r="E623" s="17"/>
      <c r="F623" s="16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8"/>
      <c r="AL623" s="18"/>
      <c r="AM623" s="17"/>
      <c r="AN623" s="17"/>
      <c r="AO623" s="17"/>
      <c r="AP623" s="17"/>
      <c r="AQ623" s="17"/>
      <c r="AR623" s="17"/>
      <c r="AS623" s="17"/>
    </row>
    <row r="624" spans="2:45" s="12" customFormat="1">
      <c r="B624" s="29"/>
      <c r="C624" s="18"/>
      <c r="D624" s="16"/>
      <c r="E624" s="17"/>
      <c r="F624" s="16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8"/>
      <c r="AL624" s="18"/>
      <c r="AM624" s="17"/>
      <c r="AN624" s="17"/>
      <c r="AO624" s="17"/>
      <c r="AP624" s="17"/>
      <c r="AQ624" s="17"/>
      <c r="AR624" s="17"/>
      <c r="AS624" s="17"/>
    </row>
    <row r="625" spans="2:45" s="12" customFormat="1">
      <c r="B625" s="29"/>
      <c r="C625" s="18"/>
      <c r="D625" s="16"/>
      <c r="E625" s="17"/>
      <c r="F625" s="16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8"/>
      <c r="AL625" s="18"/>
      <c r="AM625" s="17"/>
      <c r="AN625" s="17"/>
      <c r="AO625" s="17"/>
      <c r="AP625" s="17"/>
      <c r="AQ625" s="17"/>
      <c r="AR625" s="17"/>
      <c r="AS625" s="17"/>
    </row>
    <row r="626" spans="2:45" s="12" customFormat="1">
      <c r="B626" s="29"/>
      <c r="C626" s="18"/>
      <c r="D626" s="16"/>
      <c r="E626" s="17"/>
      <c r="F626" s="16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8"/>
      <c r="AL626" s="18"/>
      <c r="AM626" s="17"/>
      <c r="AN626" s="17"/>
      <c r="AO626" s="17"/>
      <c r="AP626" s="17"/>
      <c r="AQ626" s="17"/>
      <c r="AR626" s="17"/>
      <c r="AS626" s="17"/>
    </row>
    <row r="627" spans="2:45" s="12" customFormat="1">
      <c r="B627" s="29"/>
      <c r="C627" s="18"/>
      <c r="D627" s="16"/>
      <c r="E627" s="17"/>
      <c r="F627" s="16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8"/>
      <c r="AL627" s="18"/>
      <c r="AM627" s="17"/>
      <c r="AN627" s="17"/>
      <c r="AO627" s="17"/>
      <c r="AP627" s="17"/>
      <c r="AQ627" s="17"/>
      <c r="AR627" s="17"/>
      <c r="AS627" s="17"/>
    </row>
    <row r="628" spans="2:45" s="12" customFormat="1">
      <c r="B628" s="29"/>
      <c r="C628" s="18"/>
      <c r="D628" s="16"/>
      <c r="E628" s="17"/>
      <c r="F628" s="16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8"/>
      <c r="AL628" s="18"/>
      <c r="AM628" s="17"/>
      <c r="AN628" s="17"/>
      <c r="AO628" s="17"/>
      <c r="AP628" s="17"/>
      <c r="AQ628" s="17"/>
      <c r="AR628" s="17"/>
      <c r="AS628" s="17"/>
    </row>
    <row r="629" spans="2:45" s="12" customFormat="1">
      <c r="B629" s="29"/>
      <c r="C629" s="18"/>
      <c r="D629" s="16"/>
      <c r="E629" s="17"/>
      <c r="F629" s="16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8"/>
      <c r="AL629" s="18"/>
      <c r="AM629" s="17"/>
      <c r="AN629" s="17"/>
      <c r="AO629" s="17"/>
      <c r="AP629" s="17"/>
      <c r="AQ629" s="17"/>
      <c r="AR629" s="17"/>
      <c r="AS629" s="17"/>
    </row>
    <row r="630" spans="2:45" s="12" customFormat="1">
      <c r="B630" s="29"/>
      <c r="C630" s="18"/>
      <c r="D630" s="16"/>
      <c r="E630" s="17"/>
      <c r="F630" s="16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8"/>
      <c r="AL630" s="18"/>
      <c r="AM630" s="17"/>
      <c r="AN630" s="17"/>
      <c r="AO630" s="17"/>
      <c r="AP630" s="17"/>
      <c r="AQ630" s="17"/>
      <c r="AR630" s="17"/>
      <c r="AS630" s="17"/>
    </row>
    <row r="631" spans="2:45" s="12" customFormat="1">
      <c r="B631" s="29"/>
      <c r="C631" s="18"/>
      <c r="D631" s="16"/>
      <c r="E631" s="17"/>
      <c r="F631" s="16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8"/>
      <c r="AL631" s="18"/>
      <c r="AM631" s="17"/>
      <c r="AN631" s="17"/>
      <c r="AO631" s="17"/>
      <c r="AP631" s="17"/>
      <c r="AQ631" s="17"/>
      <c r="AR631" s="17"/>
      <c r="AS631" s="17"/>
    </row>
    <row r="632" spans="2:45" s="12" customFormat="1">
      <c r="B632" s="29"/>
      <c r="C632" s="18"/>
      <c r="D632" s="16"/>
      <c r="E632" s="17"/>
      <c r="F632" s="16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8"/>
      <c r="AL632" s="18"/>
      <c r="AM632" s="17"/>
      <c r="AN632" s="17"/>
      <c r="AO632" s="17"/>
      <c r="AP632" s="17"/>
      <c r="AQ632" s="17"/>
      <c r="AR632" s="17"/>
      <c r="AS632" s="17"/>
    </row>
    <row r="633" spans="2:45" s="12" customFormat="1">
      <c r="B633" s="29"/>
      <c r="C633" s="18"/>
      <c r="D633" s="16"/>
      <c r="E633" s="17"/>
      <c r="F633" s="16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8"/>
      <c r="AL633" s="18"/>
      <c r="AM633" s="17"/>
      <c r="AN633" s="17"/>
      <c r="AO633" s="17"/>
      <c r="AP633" s="17"/>
      <c r="AQ633" s="17"/>
      <c r="AR633" s="17"/>
      <c r="AS633" s="17"/>
    </row>
    <row r="634" spans="2:45" s="12" customFormat="1">
      <c r="B634" s="29"/>
      <c r="C634" s="18"/>
      <c r="D634" s="16"/>
      <c r="E634" s="17"/>
      <c r="F634" s="16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8"/>
      <c r="AL634" s="18"/>
      <c r="AM634" s="17"/>
      <c r="AN634" s="17"/>
      <c r="AO634" s="17"/>
      <c r="AP634" s="17"/>
      <c r="AQ634" s="17"/>
      <c r="AR634" s="17"/>
      <c r="AS634" s="17"/>
    </row>
    <row r="635" spans="2:45" s="12" customFormat="1">
      <c r="B635" s="29"/>
      <c r="C635" s="18"/>
      <c r="D635" s="16"/>
      <c r="E635" s="17"/>
      <c r="F635" s="16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8"/>
      <c r="AL635" s="18"/>
      <c r="AM635" s="17"/>
      <c r="AN635" s="17"/>
      <c r="AO635" s="17"/>
      <c r="AP635" s="17"/>
      <c r="AQ635" s="17"/>
      <c r="AR635" s="17"/>
      <c r="AS635" s="17"/>
    </row>
    <row r="636" spans="2:45" s="12" customFormat="1">
      <c r="B636" s="29"/>
      <c r="C636" s="18"/>
      <c r="D636" s="16"/>
      <c r="E636" s="17"/>
      <c r="F636" s="16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8"/>
      <c r="AL636" s="18"/>
      <c r="AM636" s="17"/>
      <c r="AN636" s="17"/>
      <c r="AO636" s="17"/>
      <c r="AP636" s="17"/>
      <c r="AQ636" s="17"/>
      <c r="AR636" s="17"/>
      <c r="AS636" s="17"/>
    </row>
    <row r="637" spans="2:45" s="12" customFormat="1">
      <c r="B637" s="29"/>
      <c r="C637" s="18"/>
      <c r="D637" s="16"/>
      <c r="E637" s="17"/>
      <c r="F637" s="16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8"/>
      <c r="AL637" s="18"/>
      <c r="AM637" s="17"/>
      <c r="AN637" s="17"/>
      <c r="AO637" s="17"/>
      <c r="AP637" s="17"/>
      <c r="AQ637" s="17"/>
      <c r="AR637" s="17"/>
      <c r="AS637" s="17"/>
    </row>
    <row r="638" spans="2:45" s="12" customFormat="1">
      <c r="B638" s="29"/>
      <c r="C638" s="18"/>
      <c r="D638" s="16"/>
      <c r="E638" s="17"/>
      <c r="F638" s="16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8"/>
      <c r="AL638" s="18"/>
      <c r="AM638" s="17"/>
      <c r="AN638" s="17"/>
      <c r="AO638" s="17"/>
      <c r="AP638" s="17"/>
      <c r="AQ638" s="17"/>
      <c r="AR638" s="17"/>
      <c r="AS638" s="17"/>
    </row>
    <row r="639" spans="2:45" s="12" customFormat="1">
      <c r="B639" s="29"/>
      <c r="C639" s="18"/>
      <c r="D639" s="16"/>
      <c r="E639" s="17"/>
      <c r="F639" s="16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8"/>
      <c r="AL639" s="18"/>
      <c r="AM639" s="17"/>
      <c r="AN639" s="17"/>
      <c r="AO639" s="17"/>
      <c r="AP639" s="17"/>
      <c r="AQ639" s="17"/>
      <c r="AR639" s="17"/>
      <c r="AS639" s="17"/>
    </row>
    <row r="640" spans="2:45" s="12" customFormat="1">
      <c r="B640" s="29"/>
      <c r="C640" s="18"/>
      <c r="D640" s="16"/>
      <c r="E640" s="17"/>
      <c r="F640" s="16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8"/>
      <c r="AL640" s="18"/>
      <c r="AM640" s="17"/>
      <c r="AN640" s="17"/>
      <c r="AO640" s="17"/>
      <c r="AP640" s="17"/>
      <c r="AQ640" s="17"/>
      <c r="AR640" s="17"/>
      <c r="AS640" s="17"/>
    </row>
    <row r="641" spans="2:45" s="12" customFormat="1">
      <c r="B641" s="29"/>
      <c r="C641" s="18"/>
      <c r="D641" s="16"/>
      <c r="E641" s="17"/>
      <c r="F641" s="16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8"/>
      <c r="AL641" s="18"/>
      <c r="AM641" s="17"/>
      <c r="AN641" s="17"/>
      <c r="AO641" s="17"/>
      <c r="AP641" s="17"/>
      <c r="AQ641" s="17"/>
      <c r="AR641" s="17"/>
      <c r="AS641" s="17"/>
    </row>
    <row r="642" spans="2:45" s="12" customFormat="1">
      <c r="B642" s="29"/>
      <c r="C642" s="18"/>
      <c r="D642" s="16"/>
      <c r="E642" s="17"/>
      <c r="F642" s="16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8"/>
      <c r="AL642" s="18"/>
      <c r="AM642" s="17"/>
      <c r="AN642" s="17"/>
      <c r="AO642" s="17"/>
      <c r="AP642" s="17"/>
      <c r="AQ642" s="17"/>
      <c r="AR642" s="17"/>
      <c r="AS642" s="17"/>
    </row>
    <row r="643" spans="2:45" s="12" customFormat="1">
      <c r="B643" s="29"/>
      <c r="C643" s="18"/>
      <c r="D643" s="16"/>
      <c r="E643" s="17"/>
      <c r="F643" s="16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8"/>
      <c r="AL643" s="18"/>
      <c r="AM643" s="17"/>
      <c r="AN643" s="17"/>
      <c r="AO643" s="17"/>
      <c r="AP643" s="17"/>
      <c r="AQ643" s="17"/>
      <c r="AR643" s="17"/>
      <c r="AS643" s="17"/>
    </row>
    <row r="644" spans="2:45" s="12" customFormat="1">
      <c r="B644" s="29"/>
      <c r="C644" s="18"/>
      <c r="D644" s="16"/>
      <c r="E644" s="17"/>
      <c r="F644" s="16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8"/>
      <c r="AL644" s="18"/>
      <c r="AM644" s="17"/>
      <c r="AN644" s="17"/>
      <c r="AO644" s="17"/>
      <c r="AP644" s="17"/>
      <c r="AQ644" s="17"/>
      <c r="AR644" s="17"/>
      <c r="AS644" s="17"/>
    </row>
    <row r="645" spans="2:45" s="12" customFormat="1">
      <c r="B645" s="29"/>
      <c r="C645" s="18"/>
      <c r="D645" s="16"/>
      <c r="E645" s="17"/>
      <c r="F645" s="16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8"/>
      <c r="AL645" s="18"/>
      <c r="AM645" s="17"/>
      <c r="AN645" s="17"/>
      <c r="AO645" s="17"/>
      <c r="AP645" s="17"/>
      <c r="AQ645" s="17"/>
      <c r="AR645" s="17"/>
      <c r="AS645" s="17"/>
    </row>
    <row r="646" spans="2:45" s="12" customFormat="1">
      <c r="B646" s="29"/>
      <c r="C646" s="18"/>
      <c r="D646" s="16"/>
      <c r="E646" s="17"/>
      <c r="F646" s="16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8"/>
      <c r="AL646" s="18"/>
      <c r="AM646" s="17"/>
      <c r="AN646" s="17"/>
      <c r="AO646" s="17"/>
      <c r="AP646" s="17"/>
      <c r="AQ646" s="17"/>
      <c r="AR646" s="17"/>
      <c r="AS646" s="17"/>
    </row>
    <row r="647" spans="2:45" s="12" customFormat="1">
      <c r="B647" s="29"/>
      <c r="C647" s="18"/>
      <c r="D647" s="16"/>
      <c r="E647" s="17"/>
      <c r="F647" s="16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8"/>
      <c r="AL647" s="18"/>
      <c r="AM647" s="17"/>
      <c r="AN647" s="17"/>
      <c r="AO647" s="17"/>
      <c r="AP647" s="17"/>
      <c r="AQ647" s="17"/>
      <c r="AR647" s="17"/>
      <c r="AS647" s="17"/>
    </row>
    <row r="648" spans="2:45" s="12" customFormat="1">
      <c r="B648" s="29"/>
      <c r="C648" s="18"/>
      <c r="D648" s="16"/>
      <c r="E648" s="17"/>
      <c r="F648" s="16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8"/>
      <c r="AL648" s="18"/>
      <c r="AM648" s="17"/>
      <c r="AN648" s="17"/>
      <c r="AO648" s="17"/>
      <c r="AP648" s="17"/>
      <c r="AQ648" s="17"/>
      <c r="AR648" s="17"/>
      <c r="AS648" s="17"/>
    </row>
    <row r="649" spans="2:45" s="12" customFormat="1">
      <c r="B649" s="29"/>
      <c r="C649" s="18"/>
      <c r="D649" s="16"/>
      <c r="E649" s="17"/>
      <c r="F649" s="16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8"/>
      <c r="AL649" s="18"/>
      <c r="AM649" s="17"/>
      <c r="AN649" s="17"/>
      <c r="AO649" s="17"/>
      <c r="AP649" s="17"/>
      <c r="AQ649" s="17"/>
      <c r="AR649" s="17"/>
      <c r="AS649" s="17"/>
    </row>
    <row r="650" spans="2:45" s="12" customFormat="1">
      <c r="B650" s="29"/>
      <c r="C650" s="18"/>
      <c r="D650" s="16"/>
      <c r="E650" s="17"/>
      <c r="F650" s="16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8"/>
      <c r="AL650" s="18"/>
      <c r="AM650" s="17"/>
      <c r="AN650" s="17"/>
      <c r="AO650" s="17"/>
      <c r="AP650" s="17"/>
      <c r="AQ650" s="17"/>
      <c r="AR650" s="17"/>
      <c r="AS650" s="17"/>
    </row>
    <row r="651" spans="2:45" s="12" customFormat="1">
      <c r="B651" s="29"/>
      <c r="C651" s="18"/>
      <c r="D651" s="16"/>
      <c r="E651" s="17"/>
      <c r="F651" s="16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8"/>
      <c r="AL651" s="18"/>
      <c r="AM651" s="17"/>
      <c r="AN651" s="17"/>
      <c r="AO651" s="17"/>
      <c r="AP651" s="17"/>
      <c r="AQ651" s="17"/>
      <c r="AR651" s="17"/>
      <c r="AS651" s="17"/>
    </row>
    <row r="652" spans="2:45" s="12" customFormat="1">
      <c r="B652" s="29"/>
      <c r="C652" s="18"/>
      <c r="D652" s="16"/>
      <c r="E652" s="17"/>
      <c r="F652" s="16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8"/>
      <c r="AL652" s="18"/>
      <c r="AM652" s="17"/>
      <c r="AN652" s="17"/>
      <c r="AO652" s="17"/>
      <c r="AP652" s="17"/>
      <c r="AQ652" s="17"/>
      <c r="AR652" s="17"/>
      <c r="AS652" s="17"/>
    </row>
    <row r="653" spans="2:45" s="12" customFormat="1">
      <c r="B653" s="29"/>
      <c r="C653" s="18"/>
      <c r="D653" s="16"/>
      <c r="E653" s="17"/>
      <c r="F653" s="16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8"/>
      <c r="AL653" s="18"/>
      <c r="AM653" s="17"/>
      <c r="AN653" s="17"/>
      <c r="AO653" s="17"/>
      <c r="AP653" s="17"/>
      <c r="AQ653" s="17"/>
      <c r="AR653" s="17"/>
      <c r="AS653" s="17"/>
    </row>
    <row r="654" spans="2:45" s="12" customFormat="1">
      <c r="B654" s="29"/>
      <c r="C654" s="18"/>
      <c r="D654" s="16"/>
      <c r="E654" s="17"/>
      <c r="F654" s="16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8"/>
      <c r="AL654" s="18"/>
      <c r="AM654" s="17"/>
      <c r="AN654" s="17"/>
      <c r="AO654" s="17"/>
      <c r="AP654" s="17"/>
      <c r="AQ654" s="17"/>
      <c r="AR654" s="17"/>
      <c r="AS654" s="17"/>
    </row>
    <row r="655" spans="2:45" s="12" customFormat="1">
      <c r="B655" s="29"/>
      <c r="C655" s="18"/>
      <c r="D655" s="16"/>
      <c r="E655" s="17"/>
      <c r="F655" s="16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8"/>
      <c r="AL655" s="18"/>
      <c r="AM655" s="17"/>
      <c r="AN655" s="17"/>
      <c r="AO655" s="17"/>
      <c r="AP655" s="17"/>
      <c r="AQ655" s="17"/>
      <c r="AR655" s="17"/>
      <c r="AS655" s="17"/>
    </row>
    <row r="656" spans="2:45" s="12" customFormat="1">
      <c r="B656" s="29"/>
      <c r="C656" s="18"/>
      <c r="D656" s="16"/>
      <c r="E656" s="17"/>
      <c r="F656" s="16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8"/>
      <c r="AL656" s="18"/>
      <c r="AM656" s="17"/>
      <c r="AN656" s="17"/>
      <c r="AO656" s="17"/>
      <c r="AP656" s="17"/>
      <c r="AQ656" s="17"/>
      <c r="AR656" s="17"/>
      <c r="AS656" s="17"/>
    </row>
    <row r="657" spans="2:45" s="12" customFormat="1">
      <c r="B657" s="29"/>
      <c r="C657" s="18"/>
      <c r="D657" s="16"/>
      <c r="E657" s="17"/>
      <c r="F657" s="16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8"/>
      <c r="AL657" s="18"/>
      <c r="AM657" s="17"/>
      <c r="AN657" s="17"/>
      <c r="AO657" s="17"/>
      <c r="AP657" s="17"/>
      <c r="AQ657" s="17"/>
      <c r="AR657" s="17"/>
      <c r="AS657" s="17"/>
    </row>
    <row r="658" spans="2:45" s="12" customFormat="1">
      <c r="B658" s="29"/>
      <c r="C658" s="18"/>
      <c r="D658" s="16"/>
      <c r="E658" s="17"/>
      <c r="F658" s="16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8"/>
      <c r="AL658" s="18"/>
      <c r="AM658" s="17"/>
      <c r="AN658" s="17"/>
      <c r="AO658" s="17"/>
      <c r="AP658" s="17"/>
      <c r="AQ658" s="17"/>
      <c r="AR658" s="17"/>
      <c r="AS658" s="17"/>
    </row>
    <row r="659" spans="2:45" s="12" customFormat="1">
      <c r="B659" s="29"/>
      <c r="C659" s="18"/>
      <c r="D659" s="16"/>
      <c r="E659" s="17"/>
      <c r="F659" s="16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8"/>
      <c r="AL659" s="18"/>
      <c r="AM659" s="17"/>
      <c r="AN659" s="17"/>
      <c r="AO659" s="17"/>
      <c r="AP659" s="17"/>
      <c r="AQ659" s="17"/>
      <c r="AR659" s="17"/>
      <c r="AS659" s="17"/>
    </row>
    <row r="660" spans="2:45" s="12" customFormat="1">
      <c r="B660" s="29"/>
      <c r="C660" s="18"/>
      <c r="D660" s="16"/>
      <c r="E660" s="17"/>
      <c r="F660" s="16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8"/>
      <c r="AL660" s="18"/>
      <c r="AM660" s="17"/>
      <c r="AN660" s="17"/>
      <c r="AO660" s="17"/>
      <c r="AP660" s="17"/>
      <c r="AQ660" s="17"/>
      <c r="AR660" s="17"/>
      <c r="AS660" s="17"/>
    </row>
    <row r="661" spans="2:45" s="12" customFormat="1">
      <c r="B661" s="29"/>
      <c r="C661" s="18"/>
      <c r="D661" s="16"/>
      <c r="E661" s="17"/>
      <c r="F661" s="16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8"/>
      <c r="AL661" s="18"/>
      <c r="AM661" s="17"/>
      <c r="AN661" s="17"/>
      <c r="AO661" s="17"/>
      <c r="AP661" s="17"/>
      <c r="AQ661" s="17"/>
      <c r="AR661" s="17"/>
      <c r="AS661" s="17"/>
    </row>
    <row r="662" spans="2:45" s="12" customFormat="1">
      <c r="B662" s="29"/>
      <c r="C662" s="18"/>
      <c r="D662" s="16"/>
      <c r="E662" s="17"/>
      <c r="F662" s="16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8"/>
      <c r="AL662" s="18"/>
      <c r="AM662" s="17"/>
      <c r="AN662" s="17"/>
      <c r="AO662" s="17"/>
      <c r="AP662" s="17"/>
      <c r="AQ662" s="17"/>
      <c r="AR662" s="17"/>
      <c r="AS662" s="17"/>
    </row>
    <row r="663" spans="2:45" s="12" customFormat="1">
      <c r="B663" s="29"/>
      <c r="C663" s="18"/>
      <c r="D663" s="16"/>
      <c r="E663" s="17"/>
      <c r="F663" s="16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8"/>
      <c r="AL663" s="18"/>
      <c r="AM663" s="17"/>
      <c r="AN663" s="17"/>
      <c r="AO663" s="17"/>
      <c r="AP663" s="17"/>
      <c r="AQ663" s="17"/>
      <c r="AR663" s="17"/>
      <c r="AS663" s="17"/>
    </row>
    <row r="664" spans="2:45" s="12" customFormat="1">
      <c r="B664" s="29"/>
      <c r="C664" s="18"/>
      <c r="D664" s="16"/>
      <c r="E664" s="17"/>
      <c r="F664" s="16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8"/>
      <c r="AL664" s="18"/>
      <c r="AM664" s="17"/>
      <c r="AN664" s="17"/>
      <c r="AO664" s="17"/>
      <c r="AP664" s="17"/>
      <c r="AQ664" s="17"/>
      <c r="AR664" s="17"/>
      <c r="AS664" s="17"/>
    </row>
    <row r="665" spans="2:45" s="12" customFormat="1">
      <c r="B665" s="29"/>
      <c r="C665" s="18"/>
      <c r="D665" s="16"/>
      <c r="E665" s="17"/>
      <c r="F665" s="16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8"/>
      <c r="AL665" s="18"/>
      <c r="AM665" s="17"/>
      <c r="AN665" s="17"/>
      <c r="AO665" s="17"/>
      <c r="AP665" s="17"/>
      <c r="AQ665" s="17"/>
      <c r="AR665" s="17"/>
      <c r="AS665" s="17"/>
    </row>
    <row r="666" spans="2:45" s="12" customFormat="1">
      <c r="B666" s="29"/>
      <c r="C666" s="18"/>
      <c r="D666" s="16"/>
      <c r="E666" s="17"/>
      <c r="F666" s="16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8"/>
      <c r="AL666" s="18"/>
      <c r="AM666" s="17"/>
      <c r="AN666" s="17"/>
      <c r="AO666" s="17"/>
      <c r="AP666" s="17"/>
      <c r="AQ666" s="17"/>
      <c r="AR666" s="17"/>
      <c r="AS666" s="17"/>
    </row>
    <row r="667" spans="2:45" s="12" customFormat="1">
      <c r="B667" s="29"/>
      <c r="C667" s="18"/>
      <c r="D667" s="16"/>
      <c r="E667" s="17"/>
      <c r="F667" s="16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8"/>
      <c r="AL667" s="18"/>
      <c r="AM667" s="17"/>
      <c r="AN667" s="17"/>
      <c r="AO667" s="17"/>
      <c r="AP667" s="17"/>
      <c r="AQ667" s="17"/>
      <c r="AR667" s="17"/>
      <c r="AS667" s="17"/>
    </row>
    <row r="668" spans="2:45" s="12" customFormat="1">
      <c r="B668" s="29"/>
      <c r="C668" s="18"/>
      <c r="D668" s="16"/>
      <c r="E668" s="17"/>
      <c r="F668" s="16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8"/>
      <c r="AL668" s="18"/>
      <c r="AM668" s="17"/>
      <c r="AN668" s="17"/>
      <c r="AO668" s="17"/>
      <c r="AP668" s="17"/>
      <c r="AQ668" s="17"/>
      <c r="AR668" s="17"/>
      <c r="AS668" s="17"/>
    </row>
    <row r="669" spans="2:45" s="12" customFormat="1">
      <c r="B669" s="29"/>
      <c r="C669" s="18"/>
      <c r="D669" s="16"/>
      <c r="E669" s="17"/>
      <c r="F669" s="16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8"/>
      <c r="AL669" s="18"/>
      <c r="AM669" s="17"/>
      <c r="AN669" s="17"/>
      <c r="AO669" s="17"/>
      <c r="AP669" s="17"/>
      <c r="AQ669" s="17"/>
      <c r="AR669" s="17"/>
      <c r="AS669" s="17"/>
    </row>
    <row r="670" spans="2:45" s="12" customFormat="1">
      <c r="B670" s="29"/>
      <c r="C670" s="18"/>
      <c r="D670" s="16"/>
      <c r="E670" s="17"/>
      <c r="F670" s="16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8"/>
      <c r="AL670" s="18"/>
      <c r="AM670" s="17"/>
      <c r="AN670" s="17"/>
      <c r="AO670" s="17"/>
      <c r="AP670" s="17"/>
      <c r="AQ670" s="17"/>
      <c r="AR670" s="17"/>
      <c r="AS670" s="17"/>
    </row>
    <row r="671" spans="2:45" s="12" customFormat="1">
      <c r="B671" s="29"/>
      <c r="C671" s="18"/>
      <c r="D671" s="16"/>
      <c r="E671" s="17"/>
      <c r="F671" s="16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8"/>
      <c r="AL671" s="18"/>
      <c r="AM671" s="17"/>
      <c r="AN671" s="17"/>
      <c r="AO671" s="17"/>
      <c r="AP671" s="17"/>
      <c r="AQ671" s="17"/>
      <c r="AR671" s="17"/>
      <c r="AS671" s="17"/>
    </row>
    <row r="672" spans="2:45" s="12" customFormat="1">
      <c r="B672" s="29"/>
      <c r="C672" s="18"/>
      <c r="D672" s="16"/>
      <c r="E672" s="17"/>
      <c r="F672" s="16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8"/>
      <c r="AL672" s="18"/>
      <c r="AM672" s="17"/>
      <c r="AN672" s="17"/>
      <c r="AO672" s="17"/>
      <c r="AP672" s="17"/>
      <c r="AQ672" s="17"/>
      <c r="AR672" s="17"/>
      <c r="AS672" s="17"/>
    </row>
    <row r="673" spans="2:45" s="12" customFormat="1">
      <c r="B673" s="29"/>
      <c r="C673" s="18"/>
      <c r="D673" s="16"/>
      <c r="E673" s="17"/>
      <c r="F673" s="16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8"/>
      <c r="AL673" s="18"/>
      <c r="AM673" s="17"/>
      <c r="AN673" s="17"/>
      <c r="AO673" s="17"/>
      <c r="AP673" s="17"/>
      <c r="AQ673" s="17"/>
      <c r="AR673" s="17"/>
      <c r="AS673" s="17"/>
    </row>
    <row r="674" spans="2:45" s="12" customFormat="1">
      <c r="B674" s="29"/>
      <c r="C674" s="18"/>
      <c r="D674" s="16"/>
      <c r="E674" s="17"/>
      <c r="F674" s="16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8"/>
      <c r="AL674" s="18"/>
      <c r="AM674" s="17"/>
      <c r="AN674" s="17"/>
      <c r="AO674" s="17"/>
      <c r="AP674" s="17"/>
      <c r="AQ674" s="17"/>
      <c r="AR674" s="17"/>
      <c r="AS674" s="17"/>
    </row>
    <row r="675" spans="2:45" s="12" customFormat="1">
      <c r="B675" s="29"/>
      <c r="C675" s="18"/>
      <c r="D675" s="16"/>
      <c r="E675" s="17"/>
      <c r="F675" s="16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8"/>
      <c r="AL675" s="18"/>
      <c r="AM675" s="17"/>
      <c r="AN675" s="17"/>
      <c r="AO675" s="17"/>
      <c r="AP675" s="17"/>
      <c r="AQ675" s="17"/>
      <c r="AR675" s="17"/>
      <c r="AS675" s="17"/>
    </row>
    <row r="676" spans="2:45" s="12" customFormat="1">
      <c r="B676" s="29"/>
      <c r="C676" s="18"/>
      <c r="D676" s="16"/>
      <c r="E676" s="17"/>
      <c r="F676" s="16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8"/>
      <c r="AL676" s="18"/>
      <c r="AM676" s="17"/>
      <c r="AN676" s="17"/>
      <c r="AO676" s="17"/>
      <c r="AP676" s="17"/>
      <c r="AQ676" s="17"/>
      <c r="AR676" s="17"/>
      <c r="AS676" s="17"/>
    </row>
    <row r="677" spans="2:45" s="12" customFormat="1">
      <c r="B677" s="29"/>
      <c r="C677" s="18"/>
      <c r="D677" s="16"/>
      <c r="E677" s="17"/>
      <c r="F677" s="16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8"/>
      <c r="AL677" s="18"/>
      <c r="AM677" s="17"/>
      <c r="AN677" s="17"/>
      <c r="AO677" s="17"/>
      <c r="AP677" s="17"/>
      <c r="AQ677" s="17"/>
      <c r="AR677" s="17"/>
      <c r="AS677" s="17"/>
    </row>
    <row r="678" spans="2:45" s="12" customFormat="1">
      <c r="B678" s="29"/>
      <c r="C678" s="18"/>
      <c r="D678" s="16"/>
      <c r="E678" s="17"/>
      <c r="F678" s="16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8"/>
      <c r="AL678" s="18"/>
      <c r="AM678" s="17"/>
      <c r="AN678" s="17"/>
      <c r="AO678" s="17"/>
      <c r="AP678" s="17"/>
      <c r="AQ678" s="17"/>
      <c r="AR678" s="17"/>
      <c r="AS678" s="17"/>
    </row>
    <row r="679" spans="2:45" s="12" customFormat="1">
      <c r="B679" s="29"/>
      <c r="C679" s="18"/>
      <c r="D679" s="16"/>
      <c r="E679" s="17"/>
      <c r="F679" s="16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8"/>
      <c r="AL679" s="18"/>
      <c r="AM679" s="17"/>
      <c r="AN679" s="17"/>
      <c r="AO679" s="17"/>
      <c r="AP679" s="17"/>
      <c r="AQ679" s="17"/>
      <c r="AR679" s="17"/>
      <c r="AS679" s="17"/>
    </row>
    <row r="680" spans="2:45" s="12" customFormat="1">
      <c r="B680" s="29"/>
      <c r="C680" s="18"/>
      <c r="D680" s="16"/>
      <c r="E680" s="17"/>
      <c r="F680" s="16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8"/>
      <c r="AL680" s="18"/>
      <c r="AM680" s="17"/>
      <c r="AN680" s="17"/>
      <c r="AO680" s="17"/>
      <c r="AP680" s="17"/>
      <c r="AQ680" s="17"/>
      <c r="AR680" s="17"/>
      <c r="AS680" s="17"/>
    </row>
    <row r="681" spans="2:45" s="12" customFormat="1">
      <c r="B681" s="29"/>
      <c r="C681" s="18"/>
      <c r="D681" s="16"/>
      <c r="E681" s="17"/>
      <c r="F681" s="16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8"/>
      <c r="AL681" s="18"/>
      <c r="AM681" s="17"/>
      <c r="AN681" s="17"/>
      <c r="AO681" s="17"/>
      <c r="AP681" s="17"/>
      <c r="AQ681" s="17"/>
      <c r="AR681" s="17"/>
      <c r="AS681" s="17"/>
    </row>
    <row r="682" spans="2:45" s="12" customFormat="1">
      <c r="B682" s="29"/>
      <c r="C682" s="18"/>
      <c r="D682" s="16"/>
      <c r="E682" s="17"/>
      <c r="F682" s="16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8"/>
      <c r="AL682" s="18"/>
      <c r="AM682" s="17"/>
      <c r="AN682" s="17"/>
      <c r="AO682" s="17"/>
      <c r="AP682" s="17"/>
      <c r="AQ682" s="17"/>
      <c r="AR682" s="17"/>
      <c r="AS682" s="17"/>
    </row>
    <row r="683" spans="2:45" s="12" customFormat="1">
      <c r="B683" s="29"/>
      <c r="C683" s="18"/>
      <c r="D683" s="16"/>
      <c r="E683" s="17"/>
      <c r="F683" s="16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8"/>
      <c r="AL683" s="18"/>
      <c r="AM683" s="17"/>
      <c r="AN683" s="17"/>
      <c r="AO683" s="17"/>
      <c r="AP683" s="17"/>
      <c r="AQ683" s="17"/>
      <c r="AR683" s="17"/>
      <c r="AS683" s="17"/>
    </row>
    <row r="684" spans="2:45" s="12" customFormat="1">
      <c r="B684" s="29"/>
      <c r="C684" s="18"/>
      <c r="D684" s="16"/>
      <c r="E684" s="17"/>
      <c r="F684" s="16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8"/>
      <c r="AL684" s="18"/>
      <c r="AM684" s="17"/>
      <c r="AN684" s="17"/>
      <c r="AO684" s="17"/>
      <c r="AP684" s="17"/>
      <c r="AQ684" s="17"/>
      <c r="AR684" s="17"/>
      <c r="AS684" s="17"/>
    </row>
    <row r="685" spans="2:45" s="12" customFormat="1">
      <c r="B685" s="29"/>
      <c r="C685" s="18"/>
      <c r="D685" s="16"/>
      <c r="E685" s="17"/>
      <c r="F685" s="16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8"/>
      <c r="AL685" s="18"/>
      <c r="AM685" s="17"/>
      <c r="AN685" s="17"/>
      <c r="AO685" s="17"/>
      <c r="AP685" s="17"/>
      <c r="AQ685" s="17"/>
      <c r="AR685" s="17"/>
      <c r="AS685" s="17"/>
    </row>
    <row r="686" spans="2:45" s="12" customFormat="1">
      <c r="B686" s="29"/>
      <c r="C686" s="18"/>
      <c r="D686" s="16"/>
      <c r="E686" s="17"/>
      <c r="F686" s="16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8"/>
      <c r="AL686" s="18"/>
      <c r="AM686" s="17"/>
      <c r="AN686" s="17"/>
      <c r="AO686" s="17"/>
      <c r="AP686" s="17"/>
      <c r="AQ686" s="17"/>
      <c r="AR686" s="17"/>
      <c r="AS686" s="17"/>
    </row>
    <row r="687" spans="2:45" s="12" customFormat="1">
      <c r="B687" s="29"/>
      <c r="C687" s="18"/>
      <c r="D687" s="16"/>
      <c r="E687" s="17"/>
      <c r="F687" s="16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8"/>
      <c r="AL687" s="18"/>
      <c r="AM687" s="17"/>
      <c r="AN687" s="17"/>
      <c r="AO687" s="17"/>
      <c r="AP687" s="17"/>
      <c r="AQ687" s="17"/>
      <c r="AR687" s="17"/>
      <c r="AS687" s="17"/>
    </row>
    <row r="688" spans="2:45" s="12" customFormat="1">
      <c r="B688" s="29"/>
      <c r="C688" s="18"/>
      <c r="D688" s="16"/>
      <c r="E688" s="17"/>
      <c r="F688" s="16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8"/>
      <c r="AL688" s="18"/>
      <c r="AM688" s="17"/>
      <c r="AN688" s="17"/>
      <c r="AO688" s="17"/>
      <c r="AP688" s="17"/>
      <c r="AQ688" s="17"/>
      <c r="AR688" s="17"/>
      <c r="AS688" s="17"/>
    </row>
    <row r="689" spans="2:45" s="12" customFormat="1">
      <c r="B689" s="29"/>
      <c r="C689" s="18"/>
      <c r="D689" s="16"/>
      <c r="E689" s="17"/>
      <c r="F689" s="16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8"/>
      <c r="AL689" s="18"/>
      <c r="AM689" s="17"/>
      <c r="AN689" s="17"/>
      <c r="AO689" s="17"/>
      <c r="AP689" s="17"/>
      <c r="AQ689" s="17"/>
      <c r="AR689" s="17"/>
      <c r="AS689" s="17"/>
    </row>
    <row r="690" spans="2:45" s="12" customFormat="1">
      <c r="B690" s="29"/>
      <c r="C690" s="18"/>
      <c r="D690" s="16"/>
      <c r="E690" s="17"/>
      <c r="F690" s="16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8"/>
      <c r="AL690" s="18"/>
      <c r="AM690" s="17"/>
      <c r="AN690" s="17"/>
      <c r="AO690" s="17"/>
      <c r="AP690" s="17"/>
      <c r="AQ690" s="17"/>
      <c r="AR690" s="17"/>
      <c r="AS690" s="17"/>
    </row>
    <row r="691" spans="2:45" s="12" customFormat="1">
      <c r="B691" s="29"/>
      <c r="C691" s="18"/>
      <c r="D691" s="16"/>
      <c r="E691" s="17"/>
      <c r="F691" s="16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8"/>
      <c r="AL691" s="18"/>
      <c r="AM691" s="17"/>
      <c r="AN691" s="17"/>
      <c r="AO691" s="17"/>
      <c r="AP691" s="17"/>
      <c r="AQ691" s="17"/>
      <c r="AR691" s="17"/>
      <c r="AS691" s="17"/>
    </row>
    <row r="692" spans="2:45" s="12" customFormat="1">
      <c r="B692" s="29"/>
      <c r="C692" s="18"/>
      <c r="D692" s="16"/>
      <c r="E692" s="17"/>
      <c r="F692" s="16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8"/>
      <c r="AL692" s="18"/>
      <c r="AM692" s="17"/>
      <c r="AN692" s="17"/>
      <c r="AO692" s="17"/>
      <c r="AP692" s="17"/>
      <c r="AQ692" s="17"/>
      <c r="AR692" s="17"/>
      <c r="AS692" s="17"/>
    </row>
    <row r="693" spans="2:45" s="12" customFormat="1">
      <c r="B693" s="29"/>
      <c r="C693" s="18"/>
      <c r="D693" s="16"/>
      <c r="E693" s="17"/>
      <c r="F693" s="16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8"/>
      <c r="AL693" s="18"/>
      <c r="AM693" s="17"/>
      <c r="AN693" s="17"/>
      <c r="AO693" s="17"/>
      <c r="AP693" s="17"/>
      <c r="AQ693" s="17"/>
      <c r="AR693" s="17"/>
      <c r="AS693" s="17"/>
    </row>
    <row r="694" spans="2:45" s="12" customFormat="1">
      <c r="B694" s="29"/>
      <c r="C694" s="18"/>
      <c r="D694" s="16"/>
      <c r="E694" s="17"/>
      <c r="F694" s="16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8"/>
      <c r="AL694" s="18"/>
      <c r="AM694" s="17"/>
      <c r="AN694" s="17"/>
      <c r="AO694" s="17"/>
      <c r="AP694" s="17"/>
      <c r="AQ694" s="17"/>
      <c r="AR694" s="17"/>
      <c r="AS694" s="17"/>
    </row>
    <row r="695" spans="2:45" s="12" customFormat="1">
      <c r="B695" s="29"/>
      <c r="C695" s="18"/>
      <c r="D695" s="16"/>
      <c r="E695" s="17"/>
      <c r="F695" s="16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8"/>
      <c r="AL695" s="18"/>
      <c r="AM695" s="17"/>
      <c r="AN695" s="17"/>
      <c r="AO695" s="17"/>
      <c r="AP695" s="17"/>
      <c r="AQ695" s="17"/>
      <c r="AR695" s="17"/>
      <c r="AS695" s="17"/>
    </row>
    <row r="696" spans="2:45" s="12" customFormat="1">
      <c r="B696" s="29"/>
      <c r="C696" s="18"/>
      <c r="D696" s="16"/>
      <c r="E696" s="17"/>
      <c r="F696" s="16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8"/>
      <c r="AL696" s="18"/>
      <c r="AM696" s="17"/>
      <c r="AN696" s="17"/>
      <c r="AO696" s="17"/>
      <c r="AP696" s="17"/>
      <c r="AQ696" s="17"/>
      <c r="AR696" s="17"/>
      <c r="AS696" s="17"/>
    </row>
    <row r="697" spans="2:45" s="12" customFormat="1">
      <c r="B697" s="29"/>
      <c r="C697" s="18"/>
      <c r="D697" s="16"/>
      <c r="E697" s="17"/>
      <c r="F697" s="16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8"/>
      <c r="AL697" s="18"/>
      <c r="AM697" s="17"/>
      <c r="AN697" s="17"/>
      <c r="AO697" s="17"/>
      <c r="AP697" s="17"/>
      <c r="AQ697" s="17"/>
      <c r="AR697" s="17"/>
      <c r="AS697" s="17"/>
    </row>
    <row r="698" spans="2:45" s="12" customFormat="1">
      <c r="B698" s="29"/>
      <c r="C698" s="18"/>
      <c r="D698" s="16"/>
      <c r="E698" s="17"/>
      <c r="F698" s="16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8"/>
      <c r="AL698" s="18"/>
      <c r="AM698" s="17"/>
      <c r="AN698" s="17"/>
      <c r="AO698" s="17"/>
      <c r="AP698" s="17"/>
      <c r="AQ698" s="17"/>
      <c r="AR698" s="17"/>
      <c r="AS698" s="17"/>
    </row>
    <row r="699" spans="2:45" s="12" customFormat="1">
      <c r="B699" s="29"/>
      <c r="C699" s="18"/>
      <c r="D699" s="16"/>
      <c r="E699" s="17"/>
      <c r="F699" s="16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8"/>
      <c r="AL699" s="18"/>
      <c r="AM699" s="17"/>
      <c r="AN699" s="17"/>
      <c r="AO699" s="17"/>
      <c r="AP699" s="17"/>
      <c r="AQ699" s="17"/>
      <c r="AR699" s="17"/>
      <c r="AS699" s="17"/>
    </row>
    <row r="700" spans="2:45" s="12" customFormat="1">
      <c r="B700" s="29"/>
      <c r="C700" s="18"/>
      <c r="D700" s="16"/>
      <c r="E700" s="17"/>
      <c r="F700" s="16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8"/>
      <c r="AL700" s="18"/>
      <c r="AM700" s="17"/>
      <c r="AN700" s="17"/>
      <c r="AO700" s="17"/>
      <c r="AP700" s="17"/>
      <c r="AQ700" s="17"/>
      <c r="AR700" s="17"/>
      <c r="AS700" s="17"/>
    </row>
    <row r="701" spans="2:45" s="12" customFormat="1">
      <c r="B701" s="29"/>
      <c r="C701" s="18"/>
      <c r="D701" s="16"/>
      <c r="E701" s="17"/>
      <c r="F701" s="16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8"/>
      <c r="AL701" s="18"/>
      <c r="AM701" s="17"/>
      <c r="AN701" s="17"/>
      <c r="AO701" s="17"/>
      <c r="AP701" s="17"/>
      <c r="AQ701" s="17"/>
      <c r="AR701" s="17"/>
      <c r="AS701" s="17"/>
    </row>
    <row r="702" spans="2:45" s="12" customFormat="1">
      <c r="B702" s="29"/>
      <c r="C702" s="18"/>
      <c r="D702" s="16"/>
      <c r="E702" s="17"/>
      <c r="F702" s="16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8"/>
      <c r="AL702" s="18"/>
      <c r="AM702" s="17"/>
      <c r="AN702" s="17"/>
      <c r="AO702" s="17"/>
      <c r="AP702" s="17"/>
      <c r="AQ702" s="17"/>
      <c r="AR702" s="17"/>
      <c r="AS702" s="17"/>
    </row>
    <row r="703" spans="2:45" s="12" customFormat="1">
      <c r="B703" s="29"/>
      <c r="C703" s="18"/>
      <c r="D703" s="16"/>
      <c r="E703" s="17"/>
      <c r="F703" s="16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8"/>
      <c r="AL703" s="18"/>
      <c r="AM703" s="17"/>
      <c r="AN703" s="17"/>
      <c r="AO703" s="17"/>
      <c r="AP703" s="17"/>
      <c r="AQ703" s="17"/>
      <c r="AR703" s="17"/>
      <c r="AS703" s="17"/>
    </row>
    <row r="704" spans="2:45" s="12" customFormat="1">
      <c r="B704" s="29"/>
      <c r="C704" s="18"/>
      <c r="D704" s="16"/>
      <c r="E704" s="17"/>
      <c r="F704" s="16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8"/>
      <c r="AL704" s="18"/>
      <c r="AM704" s="17"/>
      <c r="AN704" s="17"/>
      <c r="AO704" s="17"/>
      <c r="AP704" s="17"/>
      <c r="AQ704" s="17"/>
      <c r="AR704" s="17"/>
      <c r="AS704" s="17"/>
    </row>
    <row r="705" spans="2:45" s="12" customFormat="1">
      <c r="B705" s="29"/>
      <c r="C705" s="18"/>
      <c r="D705" s="16"/>
      <c r="E705" s="17"/>
      <c r="F705" s="16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8"/>
      <c r="AL705" s="18"/>
      <c r="AM705" s="17"/>
      <c r="AN705" s="17"/>
      <c r="AO705" s="17"/>
      <c r="AP705" s="17"/>
      <c r="AQ705" s="17"/>
      <c r="AR705" s="17"/>
      <c r="AS705" s="17"/>
    </row>
    <row r="706" spans="2:45" s="12" customFormat="1">
      <c r="B706" s="29"/>
      <c r="C706" s="18"/>
      <c r="D706" s="16"/>
      <c r="E706" s="17"/>
      <c r="F706" s="16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8"/>
      <c r="AL706" s="18"/>
      <c r="AM706" s="17"/>
      <c r="AN706" s="17"/>
      <c r="AO706" s="17"/>
      <c r="AP706" s="17"/>
      <c r="AQ706" s="17"/>
      <c r="AR706" s="17"/>
      <c r="AS706" s="17"/>
    </row>
    <row r="707" spans="2:45" s="12" customFormat="1">
      <c r="B707" s="29"/>
      <c r="C707" s="18"/>
      <c r="D707" s="16"/>
      <c r="E707" s="17"/>
      <c r="F707" s="16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8"/>
      <c r="AL707" s="18"/>
      <c r="AM707" s="17"/>
      <c r="AN707" s="17"/>
      <c r="AO707" s="17"/>
      <c r="AP707" s="17"/>
      <c r="AQ707" s="17"/>
      <c r="AR707" s="17"/>
      <c r="AS707" s="17"/>
    </row>
    <row r="708" spans="2:45" s="12" customFormat="1">
      <c r="B708" s="29"/>
      <c r="C708" s="18"/>
      <c r="D708" s="16"/>
      <c r="E708" s="17"/>
      <c r="F708" s="16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8"/>
      <c r="AL708" s="18"/>
      <c r="AM708" s="17"/>
      <c r="AN708" s="17"/>
      <c r="AO708" s="17"/>
      <c r="AP708" s="17"/>
      <c r="AQ708" s="17"/>
      <c r="AR708" s="17"/>
      <c r="AS708" s="17"/>
    </row>
    <row r="709" spans="2:45" s="12" customFormat="1">
      <c r="B709" s="29"/>
      <c r="C709" s="18"/>
      <c r="D709" s="16"/>
      <c r="E709" s="17"/>
      <c r="F709" s="16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8"/>
      <c r="AL709" s="18"/>
      <c r="AM709" s="17"/>
      <c r="AN709" s="17"/>
      <c r="AO709" s="17"/>
      <c r="AP709" s="17"/>
      <c r="AQ709" s="17"/>
      <c r="AR709" s="17"/>
      <c r="AS709" s="17"/>
    </row>
    <row r="710" spans="2:45" s="12" customFormat="1">
      <c r="B710" s="29"/>
      <c r="C710" s="18"/>
      <c r="D710" s="16"/>
      <c r="E710" s="17"/>
      <c r="F710" s="16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8"/>
      <c r="AL710" s="18"/>
      <c r="AM710" s="17"/>
      <c r="AN710" s="17"/>
      <c r="AO710" s="17"/>
      <c r="AP710" s="17"/>
      <c r="AQ710" s="17"/>
      <c r="AR710" s="17"/>
      <c r="AS710" s="17"/>
    </row>
    <row r="711" spans="2:45" s="12" customFormat="1">
      <c r="B711" s="29"/>
      <c r="C711" s="18"/>
      <c r="D711" s="16"/>
      <c r="E711" s="17"/>
      <c r="F711" s="16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8"/>
      <c r="AL711" s="18"/>
      <c r="AM711" s="17"/>
      <c r="AN711" s="17"/>
      <c r="AO711" s="17"/>
      <c r="AP711" s="17"/>
      <c r="AQ711" s="17"/>
      <c r="AR711" s="17"/>
      <c r="AS711" s="17"/>
    </row>
    <row r="712" spans="2:45" s="12" customFormat="1">
      <c r="B712" s="29"/>
      <c r="C712" s="18"/>
      <c r="D712" s="16"/>
      <c r="E712" s="17"/>
      <c r="F712" s="16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8"/>
      <c r="AL712" s="18"/>
      <c r="AM712" s="17"/>
      <c r="AN712" s="17"/>
      <c r="AO712" s="17"/>
      <c r="AP712" s="17"/>
      <c r="AQ712" s="17"/>
      <c r="AR712" s="17"/>
      <c r="AS712" s="17"/>
    </row>
    <row r="713" spans="2:45" s="12" customFormat="1">
      <c r="B713" s="29"/>
      <c r="C713" s="18"/>
      <c r="D713" s="16"/>
      <c r="E713" s="17"/>
      <c r="F713" s="16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8"/>
      <c r="AL713" s="18"/>
      <c r="AM713" s="17"/>
      <c r="AN713" s="17"/>
      <c r="AO713" s="17"/>
      <c r="AP713" s="17"/>
      <c r="AQ713" s="17"/>
      <c r="AR713" s="17"/>
      <c r="AS713" s="17"/>
    </row>
    <row r="714" spans="2:45" s="12" customFormat="1">
      <c r="B714" s="29"/>
      <c r="C714" s="18"/>
      <c r="D714" s="16"/>
      <c r="E714" s="17"/>
      <c r="F714" s="16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8"/>
      <c r="AL714" s="18"/>
      <c r="AM714" s="17"/>
      <c r="AN714" s="17"/>
      <c r="AO714" s="17"/>
      <c r="AP714" s="17"/>
      <c r="AQ714" s="17"/>
      <c r="AR714" s="17"/>
      <c r="AS714" s="17"/>
    </row>
    <row r="715" spans="2:45" s="12" customFormat="1">
      <c r="B715" s="29"/>
      <c r="C715" s="18"/>
      <c r="D715" s="16"/>
      <c r="E715" s="17"/>
      <c r="F715" s="16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8"/>
      <c r="AL715" s="18"/>
      <c r="AM715" s="17"/>
      <c r="AN715" s="17"/>
      <c r="AO715" s="17"/>
      <c r="AP715" s="17"/>
      <c r="AQ715" s="17"/>
      <c r="AR715" s="17"/>
      <c r="AS715" s="17"/>
    </row>
    <row r="716" spans="2:45" s="12" customFormat="1">
      <c r="B716" s="29"/>
      <c r="C716" s="18"/>
      <c r="D716" s="16"/>
      <c r="E716" s="17"/>
      <c r="F716" s="16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8"/>
      <c r="AL716" s="18"/>
      <c r="AM716" s="17"/>
      <c r="AN716" s="17"/>
      <c r="AO716" s="17"/>
      <c r="AP716" s="17"/>
      <c r="AQ716" s="17"/>
      <c r="AR716" s="17"/>
      <c r="AS716" s="17"/>
    </row>
    <row r="717" spans="2:45" s="12" customFormat="1">
      <c r="B717" s="29"/>
      <c r="C717" s="18"/>
      <c r="D717" s="16"/>
      <c r="E717" s="17"/>
      <c r="F717" s="16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8"/>
      <c r="AL717" s="18"/>
      <c r="AM717" s="17"/>
      <c r="AN717" s="17"/>
      <c r="AO717" s="17"/>
      <c r="AP717" s="17"/>
      <c r="AQ717" s="17"/>
      <c r="AR717" s="17"/>
      <c r="AS717" s="17"/>
    </row>
    <row r="718" spans="2:45" s="12" customFormat="1">
      <c r="B718" s="29"/>
      <c r="C718" s="18"/>
      <c r="D718" s="16"/>
      <c r="E718" s="17"/>
      <c r="F718" s="16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8"/>
      <c r="AL718" s="18"/>
      <c r="AM718" s="17"/>
      <c r="AN718" s="17"/>
      <c r="AO718" s="17"/>
      <c r="AP718" s="17"/>
      <c r="AQ718" s="17"/>
      <c r="AR718" s="17"/>
      <c r="AS718" s="17"/>
    </row>
    <row r="719" spans="2:45" s="12" customFormat="1">
      <c r="B719" s="29"/>
      <c r="C719" s="18"/>
      <c r="D719" s="16"/>
      <c r="E719" s="17"/>
      <c r="F719" s="16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8"/>
      <c r="AL719" s="18"/>
      <c r="AM719" s="17"/>
      <c r="AN719" s="17"/>
      <c r="AO719" s="17"/>
      <c r="AP719" s="17"/>
      <c r="AQ719" s="17"/>
      <c r="AR719" s="17"/>
      <c r="AS719" s="17"/>
    </row>
    <row r="720" spans="2:45" s="12" customFormat="1">
      <c r="B720" s="29"/>
      <c r="C720" s="18"/>
      <c r="D720" s="16"/>
      <c r="E720" s="17"/>
      <c r="F720" s="16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8"/>
      <c r="AL720" s="18"/>
      <c r="AM720" s="17"/>
      <c r="AN720" s="17"/>
      <c r="AO720" s="17"/>
      <c r="AP720" s="17"/>
      <c r="AQ720" s="17"/>
      <c r="AR720" s="17"/>
      <c r="AS720" s="17"/>
    </row>
    <row r="721" spans="2:45" s="12" customFormat="1">
      <c r="B721" s="29"/>
      <c r="C721" s="18"/>
      <c r="D721" s="16"/>
      <c r="E721" s="17"/>
      <c r="F721" s="16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8"/>
      <c r="AL721" s="18"/>
      <c r="AM721" s="17"/>
      <c r="AN721" s="17"/>
      <c r="AO721" s="17"/>
      <c r="AP721" s="17"/>
      <c r="AQ721" s="17"/>
      <c r="AR721" s="17"/>
      <c r="AS721" s="17"/>
    </row>
    <row r="722" spans="2:45" s="12" customFormat="1">
      <c r="B722" s="29"/>
      <c r="C722" s="18"/>
      <c r="D722" s="16"/>
      <c r="E722" s="17"/>
      <c r="F722" s="16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8"/>
      <c r="AL722" s="18"/>
      <c r="AM722" s="17"/>
      <c r="AN722" s="17"/>
      <c r="AO722" s="17"/>
      <c r="AP722" s="17"/>
      <c r="AQ722" s="17"/>
      <c r="AR722" s="17"/>
      <c r="AS722" s="17"/>
    </row>
    <row r="723" spans="2:45" s="12" customFormat="1">
      <c r="B723" s="29"/>
      <c r="C723" s="18"/>
      <c r="D723" s="16"/>
      <c r="E723" s="17"/>
      <c r="F723" s="16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8"/>
      <c r="AL723" s="18"/>
      <c r="AM723" s="17"/>
      <c r="AN723" s="17"/>
      <c r="AO723" s="17"/>
      <c r="AP723" s="17"/>
      <c r="AQ723" s="17"/>
      <c r="AR723" s="17"/>
      <c r="AS723" s="17"/>
    </row>
    <row r="724" spans="2:45" s="12" customFormat="1">
      <c r="B724" s="29"/>
      <c r="C724" s="18"/>
      <c r="D724" s="16"/>
      <c r="E724" s="17"/>
      <c r="F724" s="16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8"/>
      <c r="AL724" s="18"/>
      <c r="AM724" s="17"/>
      <c r="AN724" s="17"/>
      <c r="AO724" s="17"/>
      <c r="AP724" s="17"/>
      <c r="AQ724" s="17"/>
      <c r="AR724" s="17"/>
      <c r="AS724" s="17"/>
    </row>
    <row r="725" spans="2:45" s="12" customFormat="1">
      <c r="B725" s="29"/>
      <c r="C725" s="18"/>
      <c r="D725" s="16"/>
      <c r="E725" s="17"/>
      <c r="F725" s="16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8"/>
      <c r="AL725" s="18"/>
      <c r="AM725" s="17"/>
      <c r="AN725" s="17"/>
      <c r="AO725" s="17"/>
      <c r="AP725" s="17"/>
      <c r="AQ725" s="17"/>
      <c r="AR725" s="17"/>
      <c r="AS725" s="17"/>
    </row>
    <row r="726" spans="2:45" s="12" customFormat="1">
      <c r="B726" s="29"/>
      <c r="C726" s="18"/>
      <c r="D726" s="16"/>
      <c r="E726" s="17"/>
      <c r="F726" s="16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8"/>
      <c r="AL726" s="18"/>
      <c r="AM726" s="17"/>
      <c r="AN726" s="17"/>
      <c r="AO726" s="17"/>
      <c r="AP726" s="17"/>
      <c r="AQ726" s="17"/>
      <c r="AR726" s="17"/>
      <c r="AS726" s="17"/>
    </row>
    <row r="727" spans="2:45" s="12" customFormat="1">
      <c r="B727" s="29"/>
      <c r="C727" s="18"/>
      <c r="D727" s="16"/>
      <c r="E727" s="17"/>
      <c r="F727" s="16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8"/>
      <c r="AL727" s="18"/>
      <c r="AM727" s="17"/>
      <c r="AN727" s="17"/>
      <c r="AO727" s="17"/>
      <c r="AP727" s="17"/>
      <c r="AQ727" s="17"/>
      <c r="AR727" s="17"/>
      <c r="AS727" s="17"/>
    </row>
    <row r="728" spans="2:45" s="12" customFormat="1">
      <c r="B728" s="29"/>
      <c r="C728" s="18"/>
      <c r="D728" s="16"/>
      <c r="E728" s="17"/>
      <c r="F728" s="16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8"/>
      <c r="AL728" s="18"/>
      <c r="AM728" s="17"/>
      <c r="AN728" s="17"/>
      <c r="AO728" s="17"/>
      <c r="AP728" s="17"/>
      <c r="AQ728" s="17"/>
      <c r="AR728" s="17"/>
      <c r="AS728" s="17"/>
    </row>
    <row r="729" spans="2:45" s="12" customFormat="1">
      <c r="B729" s="29"/>
      <c r="C729" s="18"/>
      <c r="D729" s="16"/>
      <c r="E729" s="17"/>
      <c r="F729" s="16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8"/>
      <c r="AL729" s="18"/>
      <c r="AM729" s="17"/>
      <c r="AN729" s="17"/>
      <c r="AO729" s="17"/>
      <c r="AP729" s="17"/>
      <c r="AQ729" s="17"/>
      <c r="AR729" s="17"/>
      <c r="AS729" s="17"/>
    </row>
    <row r="730" spans="2:45" s="12" customFormat="1">
      <c r="B730" s="29"/>
      <c r="C730" s="18"/>
      <c r="D730" s="16"/>
      <c r="E730" s="17"/>
      <c r="F730" s="16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8"/>
      <c r="AL730" s="18"/>
      <c r="AM730" s="17"/>
      <c r="AN730" s="17"/>
      <c r="AO730" s="17"/>
      <c r="AP730" s="17"/>
      <c r="AQ730" s="17"/>
      <c r="AR730" s="17"/>
      <c r="AS730" s="17"/>
    </row>
    <row r="731" spans="2:45" s="12" customFormat="1">
      <c r="B731" s="29"/>
      <c r="C731" s="18"/>
      <c r="D731" s="16"/>
      <c r="E731" s="17"/>
      <c r="F731" s="16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8"/>
      <c r="AL731" s="18"/>
      <c r="AM731" s="17"/>
      <c r="AN731" s="17"/>
      <c r="AO731" s="17"/>
      <c r="AP731" s="17"/>
      <c r="AQ731" s="17"/>
      <c r="AR731" s="17"/>
      <c r="AS731" s="17"/>
    </row>
    <row r="732" spans="2:45" s="12" customFormat="1">
      <c r="B732" s="29"/>
      <c r="C732" s="18"/>
      <c r="D732" s="16"/>
      <c r="E732" s="17"/>
      <c r="F732" s="16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8"/>
      <c r="AL732" s="18"/>
      <c r="AM732" s="17"/>
      <c r="AN732" s="17"/>
      <c r="AO732" s="17"/>
      <c r="AP732" s="17"/>
      <c r="AQ732" s="17"/>
      <c r="AR732" s="17"/>
      <c r="AS732" s="17"/>
    </row>
    <row r="733" spans="2:45" s="12" customFormat="1">
      <c r="B733" s="29"/>
      <c r="C733" s="18"/>
      <c r="D733" s="16"/>
      <c r="E733" s="17"/>
      <c r="F733" s="16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8"/>
      <c r="AL733" s="18"/>
      <c r="AM733" s="17"/>
      <c r="AN733" s="17"/>
      <c r="AO733" s="17"/>
      <c r="AP733" s="17"/>
      <c r="AQ733" s="17"/>
      <c r="AR733" s="17"/>
      <c r="AS733" s="17"/>
    </row>
    <row r="734" spans="2:45" s="12" customFormat="1">
      <c r="B734" s="29"/>
      <c r="C734" s="18"/>
      <c r="D734" s="16"/>
      <c r="E734" s="17"/>
      <c r="F734" s="16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8"/>
      <c r="AL734" s="18"/>
      <c r="AM734" s="17"/>
      <c r="AN734" s="17"/>
      <c r="AO734" s="17"/>
      <c r="AP734" s="17"/>
      <c r="AQ734" s="17"/>
      <c r="AR734" s="17"/>
      <c r="AS734" s="17"/>
    </row>
    <row r="735" spans="2:45" s="12" customFormat="1">
      <c r="B735" s="29"/>
      <c r="C735" s="18"/>
      <c r="D735" s="16"/>
      <c r="E735" s="17"/>
      <c r="F735" s="16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8"/>
      <c r="AL735" s="18"/>
      <c r="AM735" s="17"/>
      <c r="AN735" s="17"/>
      <c r="AO735" s="17"/>
      <c r="AP735" s="17"/>
      <c r="AQ735" s="17"/>
      <c r="AR735" s="17"/>
      <c r="AS735" s="17"/>
    </row>
    <row r="736" spans="2:45" s="12" customFormat="1">
      <c r="B736" s="29"/>
      <c r="C736" s="18"/>
      <c r="D736" s="16"/>
      <c r="E736" s="17"/>
      <c r="F736" s="16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8"/>
      <c r="AL736" s="18"/>
      <c r="AM736" s="17"/>
      <c r="AN736" s="17"/>
      <c r="AO736" s="17"/>
      <c r="AP736" s="17"/>
      <c r="AQ736" s="17"/>
      <c r="AR736" s="17"/>
      <c r="AS736" s="17"/>
    </row>
    <row r="737" spans="2:45" s="12" customFormat="1">
      <c r="B737" s="29"/>
      <c r="C737" s="18"/>
      <c r="D737" s="16"/>
      <c r="E737" s="17"/>
      <c r="F737" s="16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8"/>
      <c r="AL737" s="18"/>
      <c r="AM737" s="17"/>
      <c r="AN737" s="17"/>
      <c r="AO737" s="17"/>
      <c r="AP737" s="17"/>
      <c r="AQ737" s="17"/>
      <c r="AR737" s="17"/>
      <c r="AS737" s="17"/>
    </row>
    <row r="738" spans="2:45" s="12" customFormat="1">
      <c r="B738" s="29"/>
      <c r="C738" s="18"/>
      <c r="D738" s="16"/>
      <c r="E738" s="17"/>
      <c r="F738" s="16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8"/>
      <c r="AL738" s="18"/>
      <c r="AM738" s="17"/>
      <c r="AN738" s="17"/>
      <c r="AO738" s="17"/>
      <c r="AP738" s="17"/>
      <c r="AQ738" s="17"/>
      <c r="AR738" s="17"/>
      <c r="AS738" s="17"/>
    </row>
    <row r="739" spans="2:45" s="12" customFormat="1">
      <c r="B739" s="29"/>
      <c r="C739" s="18"/>
      <c r="D739" s="16"/>
      <c r="E739" s="17"/>
      <c r="F739" s="16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8"/>
      <c r="AL739" s="18"/>
      <c r="AM739" s="17"/>
      <c r="AN739" s="17"/>
      <c r="AO739" s="17"/>
      <c r="AP739" s="17"/>
      <c r="AQ739" s="17"/>
      <c r="AR739" s="17"/>
      <c r="AS739" s="17"/>
    </row>
    <row r="740" spans="2:45" s="12" customFormat="1">
      <c r="B740" s="29"/>
      <c r="C740" s="18"/>
      <c r="D740" s="16"/>
      <c r="E740" s="17"/>
      <c r="F740" s="16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8"/>
      <c r="AL740" s="18"/>
      <c r="AM740" s="17"/>
      <c r="AN740" s="17"/>
      <c r="AO740" s="17"/>
      <c r="AP740" s="17"/>
      <c r="AQ740" s="17"/>
      <c r="AR740" s="17"/>
      <c r="AS740" s="17"/>
    </row>
    <row r="741" spans="2:45" s="12" customFormat="1">
      <c r="B741" s="29"/>
      <c r="C741" s="18"/>
      <c r="D741" s="16"/>
      <c r="E741" s="17"/>
      <c r="F741" s="16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8"/>
      <c r="AL741" s="18"/>
      <c r="AM741" s="17"/>
      <c r="AN741" s="17"/>
      <c r="AO741" s="17"/>
      <c r="AP741" s="17"/>
      <c r="AQ741" s="17"/>
      <c r="AR741" s="17"/>
      <c r="AS741" s="17"/>
    </row>
    <row r="742" spans="2:45" s="12" customFormat="1">
      <c r="B742" s="29"/>
      <c r="C742" s="18"/>
      <c r="D742" s="16"/>
      <c r="E742" s="17"/>
      <c r="F742" s="16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8"/>
      <c r="AL742" s="18"/>
      <c r="AM742" s="17"/>
      <c r="AN742" s="17"/>
      <c r="AO742" s="17"/>
      <c r="AP742" s="17"/>
      <c r="AQ742" s="17"/>
      <c r="AR742" s="17"/>
      <c r="AS742" s="17"/>
    </row>
    <row r="743" spans="2:45" s="12" customFormat="1">
      <c r="B743" s="29"/>
      <c r="C743" s="18"/>
      <c r="D743" s="16"/>
      <c r="E743" s="17"/>
      <c r="F743" s="16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8"/>
      <c r="AL743" s="18"/>
      <c r="AM743" s="17"/>
      <c r="AN743" s="17"/>
      <c r="AO743" s="17"/>
      <c r="AP743" s="17"/>
      <c r="AQ743" s="17"/>
      <c r="AR743" s="17"/>
      <c r="AS743" s="17"/>
    </row>
    <row r="744" spans="2:45" s="12" customFormat="1">
      <c r="B744" s="29"/>
      <c r="C744" s="18"/>
      <c r="D744" s="16"/>
      <c r="E744" s="17"/>
      <c r="F744" s="16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8"/>
      <c r="AL744" s="18"/>
      <c r="AM744" s="17"/>
      <c r="AN744" s="17"/>
      <c r="AO744" s="17"/>
      <c r="AP744" s="17"/>
      <c r="AQ744" s="17"/>
      <c r="AR744" s="17"/>
      <c r="AS744" s="17"/>
    </row>
    <row r="745" spans="2:45" s="12" customFormat="1">
      <c r="B745" s="29"/>
      <c r="C745" s="18"/>
      <c r="D745" s="16"/>
      <c r="E745" s="17"/>
      <c r="F745" s="16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8"/>
      <c r="AL745" s="18"/>
      <c r="AM745" s="17"/>
      <c r="AN745" s="17"/>
      <c r="AO745" s="17"/>
      <c r="AP745" s="17"/>
      <c r="AQ745" s="17"/>
      <c r="AR745" s="17"/>
      <c r="AS745" s="17"/>
    </row>
    <row r="746" spans="2:45" s="12" customFormat="1">
      <c r="B746" s="29"/>
      <c r="C746" s="18"/>
      <c r="D746" s="16"/>
      <c r="E746" s="17"/>
      <c r="F746" s="16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8"/>
      <c r="AL746" s="18"/>
      <c r="AM746" s="17"/>
      <c r="AN746" s="17"/>
      <c r="AO746" s="17"/>
      <c r="AP746" s="17"/>
      <c r="AQ746" s="17"/>
      <c r="AR746" s="17"/>
      <c r="AS746" s="17"/>
    </row>
    <row r="747" spans="2:45" s="12" customFormat="1">
      <c r="B747" s="29"/>
      <c r="C747" s="18"/>
      <c r="D747" s="16"/>
      <c r="E747" s="17"/>
      <c r="F747" s="16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8"/>
      <c r="AL747" s="18"/>
      <c r="AM747" s="17"/>
      <c r="AN747" s="17"/>
      <c r="AO747" s="17"/>
      <c r="AP747" s="17"/>
      <c r="AQ747" s="17"/>
      <c r="AR747" s="17"/>
      <c r="AS747" s="17"/>
    </row>
    <row r="748" spans="2:45" s="12" customFormat="1">
      <c r="B748" s="29"/>
      <c r="C748" s="18"/>
      <c r="D748" s="16"/>
      <c r="E748" s="17"/>
      <c r="F748" s="16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8"/>
      <c r="AL748" s="18"/>
      <c r="AM748" s="17"/>
      <c r="AN748" s="17"/>
      <c r="AO748" s="17"/>
      <c r="AP748" s="17"/>
      <c r="AQ748" s="17"/>
      <c r="AR748" s="17"/>
      <c r="AS748" s="17"/>
    </row>
    <row r="749" spans="2:45" s="12" customFormat="1">
      <c r="B749" s="29"/>
      <c r="C749" s="18"/>
      <c r="D749" s="16"/>
      <c r="E749" s="17"/>
      <c r="F749" s="16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8"/>
      <c r="AL749" s="18"/>
      <c r="AM749" s="17"/>
      <c r="AN749" s="17"/>
      <c r="AO749" s="17"/>
      <c r="AP749" s="17"/>
      <c r="AQ749" s="17"/>
      <c r="AR749" s="17"/>
      <c r="AS749" s="17"/>
    </row>
    <row r="750" spans="2:45" s="12" customFormat="1">
      <c r="B750" s="29"/>
      <c r="C750" s="18"/>
      <c r="D750" s="16"/>
      <c r="E750" s="17"/>
      <c r="F750" s="16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8"/>
      <c r="AL750" s="18"/>
      <c r="AM750" s="17"/>
      <c r="AN750" s="17"/>
      <c r="AO750" s="17"/>
      <c r="AP750" s="17"/>
      <c r="AQ750" s="17"/>
      <c r="AR750" s="17"/>
      <c r="AS750" s="17"/>
    </row>
    <row r="751" spans="2:45" s="12" customFormat="1">
      <c r="B751" s="29"/>
      <c r="C751" s="18"/>
      <c r="D751" s="16"/>
      <c r="E751" s="17"/>
      <c r="F751" s="16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8"/>
      <c r="AL751" s="18"/>
      <c r="AM751" s="17"/>
      <c r="AN751" s="17"/>
      <c r="AO751" s="17"/>
      <c r="AP751" s="17"/>
      <c r="AQ751" s="17"/>
      <c r="AR751" s="17"/>
      <c r="AS751" s="17"/>
    </row>
    <row r="752" spans="2:45" s="12" customFormat="1">
      <c r="B752" s="29"/>
      <c r="C752" s="18"/>
      <c r="D752" s="16"/>
      <c r="E752" s="17"/>
      <c r="F752" s="16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8"/>
      <c r="AL752" s="18"/>
      <c r="AM752" s="17"/>
      <c r="AN752" s="17"/>
      <c r="AO752" s="17"/>
      <c r="AP752" s="17"/>
      <c r="AQ752" s="17"/>
      <c r="AR752" s="17"/>
      <c r="AS752" s="17"/>
    </row>
    <row r="753" spans="2:45" s="12" customFormat="1">
      <c r="B753" s="29"/>
      <c r="C753" s="18"/>
      <c r="D753" s="16"/>
      <c r="E753" s="17"/>
      <c r="F753" s="16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8"/>
      <c r="AL753" s="18"/>
      <c r="AM753" s="17"/>
      <c r="AN753" s="17"/>
      <c r="AO753" s="17"/>
      <c r="AP753" s="17"/>
      <c r="AQ753" s="17"/>
      <c r="AR753" s="17"/>
      <c r="AS753" s="17"/>
    </row>
    <row r="754" spans="2:45" s="12" customFormat="1">
      <c r="B754" s="29"/>
      <c r="C754" s="18"/>
      <c r="D754" s="16"/>
      <c r="E754" s="17"/>
      <c r="F754" s="16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8"/>
      <c r="AL754" s="18"/>
      <c r="AM754" s="17"/>
      <c r="AN754" s="17"/>
      <c r="AO754" s="17"/>
      <c r="AP754" s="17"/>
      <c r="AQ754" s="17"/>
      <c r="AR754" s="17"/>
      <c r="AS754" s="17"/>
    </row>
    <row r="755" spans="2:45" s="12" customFormat="1">
      <c r="B755" s="29"/>
      <c r="C755" s="18"/>
      <c r="D755" s="16"/>
      <c r="E755" s="17"/>
      <c r="F755" s="16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8"/>
      <c r="AL755" s="18"/>
      <c r="AM755" s="17"/>
      <c r="AN755" s="17"/>
      <c r="AO755" s="17"/>
      <c r="AP755" s="17"/>
      <c r="AQ755" s="17"/>
      <c r="AR755" s="17"/>
      <c r="AS755" s="17"/>
    </row>
    <row r="756" spans="2:45" s="12" customFormat="1">
      <c r="B756" s="29"/>
      <c r="C756" s="18"/>
      <c r="D756" s="16"/>
      <c r="E756" s="17"/>
      <c r="F756" s="16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8"/>
      <c r="AL756" s="18"/>
      <c r="AM756" s="17"/>
      <c r="AN756" s="17"/>
      <c r="AO756" s="17"/>
      <c r="AP756" s="17"/>
      <c r="AQ756" s="17"/>
      <c r="AR756" s="17"/>
      <c r="AS756" s="17"/>
    </row>
    <row r="757" spans="2:45" s="12" customFormat="1">
      <c r="B757" s="29"/>
      <c r="C757" s="18"/>
      <c r="D757" s="16"/>
      <c r="E757" s="17"/>
      <c r="F757" s="16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8"/>
      <c r="AL757" s="18"/>
      <c r="AM757" s="17"/>
      <c r="AN757" s="17"/>
      <c r="AO757" s="17"/>
      <c r="AP757" s="17"/>
      <c r="AQ757" s="17"/>
      <c r="AR757" s="17"/>
      <c r="AS757" s="17"/>
    </row>
    <row r="758" spans="2:45" s="12" customFormat="1">
      <c r="B758" s="29"/>
      <c r="C758" s="18"/>
      <c r="D758" s="16"/>
      <c r="E758" s="17"/>
      <c r="F758" s="16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8"/>
      <c r="AL758" s="18"/>
      <c r="AM758" s="17"/>
      <c r="AN758" s="17"/>
      <c r="AO758" s="17"/>
      <c r="AP758" s="17"/>
      <c r="AQ758" s="17"/>
      <c r="AR758" s="17"/>
      <c r="AS758" s="17"/>
    </row>
    <row r="759" spans="2:45" s="12" customFormat="1">
      <c r="B759" s="29"/>
      <c r="C759" s="18"/>
      <c r="D759" s="16"/>
      <c r="E759" s="17"/>
      <c r="F759" s="16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8"/>
      <c r="AL759" s="18"/>
      <c r="AM759" s="17"/>
      <c r="AN759" s="17"/>
      <c r="AO759" s="17"/>
      <c r="AP759" s="17"/>
      <c r="AQ759" s="17"/>
      <c r="AR759" s="17"/>
      <c r="AS759" s="17"/>
    </row>
    <row r="760" spans="2:45" s="12" customFormat="1">
      <c r="B760" s="29"/>
      <c r="C760" s="18"/>
      <c r="D760" s="16"/>
      <c r="E760" s="17"/>
      <c r="F760" s="16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8"/>
      <c r="AL760" s="18"/>
      <c r="AM760" s="17"/>
      <c r="AN760" s="17"/>
      <c r="AO760" s="17"/>
      <c r="AP760" s="17"/>
      <c r="AQ760" s="17"/>
      <c r="AR760" s="17"/>
      <c r="AS760" s="17"/>
    </row>
    <row r="761" spans="2:45" s="12" customFormat="1">
      <c r="B761" s="29"/>
      <c r="C761" s="18"/>
      <c r="D761" s="16"/>
      <c r="E761" s="17"/>
      <c r="F761" s="16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8"/>
      <c r="AL761" s="18"/>
      <c r="AM761" s="17"/>
      <c r="AN761" s="17"/>
      <c r="AO761" s="17"/>
      <c r="AP761" s="17"/>
      <c r="AQ761" s="17"/>
      <c r="AR761" s="17"/>
      <c r="AS761" s="17"/>
    </row>
    <row r="762" spans="2:45" s="12" customFormat="1">
      <c r="B762" s="29"/>
      <c r="C762" s="18"/>
      <c r="D762" s="16"/>
      <c r="E762" s="17"/>
      <c r="F762" s="16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8"/>
      <c r="AL762" s="18"/>
      <c r="AM762" s="17"/>
      <c r="AN762" s="17"/>
      <c r="AO762" s="17"/>
      <c r="AP762" s="17"/>
      <c r="AQ762" s="17"/>
      <c r="AR762" s="17"/>
      <c r="AS762" s="17"/>
    </row>
    <row r="763" spans="2:45" s="12" customFormat="1">
      <c r="B763" s="29"/>
      <c r="C763" s="18"/>
      <c r="D763" s="16"/>
      <c r="E763" s="17"/>
      <c r="F763" s="16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8"/>
      <c r="AL763" s="18"/>
      <c r="AM763" s="17"/>
      <c r="AN763" s="17"/>
      <c r="AO763" s="17"/>
      <c r="AP763" s="17"/>
      <c r="AQ763" s="17"/>
      <c r="AR763" s="17"/>
      <c r="AS763" s="17"/>
    </row>
    <row r="764" spans="2:45" s="12" customFormat="1">
      <c r="B764" s="29"/>
      <c r="C764" s="18"/>
      <c r="D764" s="16"/>
      <c r="E764" s="17"/>
      <c r="F764" s="16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8"/>
      <c r="AL764" s="18"/>
      <c r="AM764" s="17"/>
      <c r="AN764" s="17"/>
      <c r="AO764" s="17"/>
      <c r="AP764" s="17"/>
      <c r="AQ764" s="17"/>
      <c r="AR764" s="17"/>
      <c r="AS764" s="17"/>
    </row>
    <row r="765" spans="2:45" s="12" customFormat="1">
      <c r="B765" s="29"/>
      <c r="C765" s="18"/>
      <c r="D765" s="16"/>
      <c r="E765" s="17"/>
      <c r="F765" s="16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8"/>
      <c r="AL765" s="18"/>
      <c r="AM765" s="17"/>
      <c r="AN765" s="17"/>
      <c r="AO765" s="17"/>
      <c r="AP765" s="17"/>
      <c r="AQ765" s="17"/>
      <c r="AR765" s="17"/>
      <c r="AS765" s="17"/>
    </row>
    <row r="766" spans="2:45" s="12" customFormat="1">
      <c r="B766" s="29"/>
      <c r="C766" s="18"/>
      <c r="D766" s="16"/>
      <c r="E766" s="17"/>
      <c r="F766" s="16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8"/>
      <c r="AL766" s="18"/>
      <c r="AM766" s="17"/>
      <c r="AN766" s="17"/>
      <c r="AO766" s="17"/>
      <c r="AP766" s="17"/>
      <c r="AQ766" s="17"/>
      <c r="AR766" s="17"/>
      <c r="AS766" s="17"/>
    </row>
    <row r="767" spans="2:45" s="12" customFormat="1">
      <c r="B767" s="29"/>
      <c r="C767" s="18"/>
      <c r="D767" s="16"/>
      <c r="E767" s="17"/>
      <c r="F767" s="16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8"/>
      <c r="AL767" s="18"/>
      <c r="AM767" s="17"/>
      <c r="AN767" s="17"/>
      <c r="AO767" s="17"/>
      <c r="AP767" s="17"/>
      <c r="AQ767" s="17"/>
      <c r="AR767" s="17"/>
      <c r="AS767" s="17"/>
    </row>
    <row r="768" spans="2:45" s="12" customFormat="1">
      <c r="B768" s="29"/>
      <c r="C768" s="18"/>
      <c r="D768" s="16"/>
      <c r="E768" s="17"/>
      <c r="F768" s="16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8"/>
      <c r="AL768" s="18"/>
      <c r="AM768" s="17"/>
      <c r="AN768" s="17"/>
      <c r="AO768" s="17"/>
      <c r="AP768" s="17"/>
      <c r="AQ768" s="17"/>
      <c r="AR768" s="17"/>
      <c r="AS768" s="17"/>
    </row>
    <row r="769" spans="2:45" s="12" customFormat="1">
      <c r="B769" s="29"/>
      <c r="C769" s="18"/>
      <c r="D769" s="16"/>
      <c r="E769" s="17"/>
      <c r="F769" s="16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8"/>
      <c r="AL769" s="18"/>
      <c r="AM769" s="17"/>
      <c r="AN769" s="17"/>
      <c r="AO769" s="17"/>
      <c r="AP769" s="17"/>
      <c r="AQ769" s="17"/>
      <c r="AR769" s="17"/>
      <c r="AS769" s="17"/>
    </row>
    <row r="770" spans="2:45" s="12" customFormat="1">
      <c r="B770" s="29"/>
      <c r="C770" s="18"/>
      <c r="D770" s="16"/>
      <c r="E770" s="17"/>
      <c r="F770" s="16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8"/>
      <c r="AL770" s="18"/>
      <c r="AM770" s="17"/>
      <c r="AN770" s="17"/>
      <c r="AO770" s="17"/>
      <c r="AP770" s="17"/>
      <c r="AQ770" s="17"/>
      <c r="AR770" s="17"/>
      <c r="AS770" s="17"/>
    </row>
    <row r="771" spans="2:45" s="12" customFormat="1">
      <c r="B771" s="29"/>
      <c r="C771" s="18"/>
      <c r="D771" s="16"/>
      <c r="E771" s="17"/>
      <c r="F771" s="16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8"/>
      <c r="AL771" s="18"/>
      <c r="AM771" s="17"/>
      <c r="AN771" s="17"/>
      <c r="AO771" s="17"/>
      <c r="AP771" s="17"/>
      <c r="AQ771" s="17"/>
      <c r="AR771" s="17"/>
      <c r="AS771" s="17"/>
    </row>
    <row r="772" spans="2:45" s="12" customFormat="1">
      <c r="B772" s="29"/>
      <c r="C772" s="18"/>
      <c r="D772" s="16"/>
      <c r="E772" s="17"/>
      <c r="F772" s="16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8"/>
      <c r="AL772" s="18"/>
      <c r="AM772" s="17"/>
      <c r="AN772" s="17"/>
      <c r="AO772" s="17"/>
      <c r="AP772" s="17"/>
      <c r="AQ772" s="17"/>
      <c r="AR772" s="17"/>
      <c r="AS772" s="17"/>
    </row>
    <row r="773" spans="2:45" s="12" customFormat="1">
      <c r="B773" s="29"/>
      <c r="C773" s="18"/>
      <c r="D773" s="16"/>
      <c r="E773" s="17"/>
      <c r="F773" s="16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8"/>
      <c r="AL773" s="18"/>
      <c r="AM773" s="17"/>
      <c r="AN773" s="17"/>
      <c r="AO773" s="17"/>
      <c r="AP773" s="17"/>
      <c r="AQ773" s="17"/>
      <c r="AR773" s="17"/>
      <c r="AS773" s="17"/>
    </row>
    <row r="774" spans="2:45" s="12" customFormat="1">
      <c r="B774" s="29"/>
      <c r="C774" s="18"/>
      <c r="D774" s="16"/>
      <c r="E774" s="17"/>
      <c r="F774" s="16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8"/>
      <c r="AL774" s="18"/>
      <c r="AM774" s="17"/>
      <c r="AN774" s="17"/>
      <c r="AO774" s="17"/>
      <c r="AP774" s="17"/>
      <c r="AQ774" s="17"/>
      <c r="AR774" s="17"/>
      <c r="AS774" s="17"/>
    </row>
    <row r="775" spans="2:45" s="12" customFormat="1">
      <c r="B775" s="29"/>
      <c r="C775" s="18"/>
      <c r="D775" s="16"/>
      <c r="E775" s="17"/>
      <c r="F775" s="16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8"/>
      <c r="AL775" s="18"/>
      <c r="AM775" s="17"/>
      <c r="AN775" s="17"/>
      <c r="AO775" s="17"/>
      <c r="AP775" s="17"/>
      <c r="AQ775" s="17"/>
      <c r="AR775" s="17"/>
      <c r="AS775" s="17"/>
    </row>
    <row r="776" spans="2:45" s="12" customFormat="1">
      <c r="B776" s="29"/>
      <c r="C776" s="18"/>
      <c r="D776" s="16"/>
      <c r="E776" s="17"/>
      <c r="F776" s="16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8"/>
      <c r="AL776" s="18"/>
      <c r="AM776" s="17"/>
      <c r="AN776" s="17"/>
      <c r="AO776" s="17"/>
      <c r="AP776" s="17"/>
      <c r="AQ776" s="17"/>
      <c r="AR776" s="17"/>
      <c r="AS776" s="17"/>
    </row>
    <row r="777" spans="2:45" s="12" customFormat="1">
      <c r="B777" s="29"/>
      <c r="C777" s="18"/>
      <c r="D777" s="16"/>
      <c r="E777" s="17"/>
      <c r="F777" s="16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8"/>
      <c r="AL777" s="18"/>
      <c r="AM777" s="17"/>
      <c r="AN777" s="17"/>
      <c r="AO777" s="17"/>
      <c r="AP777" s="17"/>
      <c r="AQ777" s="17"/>
      <c r="AR777" s="17"/>
      <c r="AS777" s="17"/>
    </row>
    <row r="778" spans="2:45" s="12" customFormat="1">
      <c r="B778" s="29"/>
      <c r="C778" s="18"/>
      <c r="D778" s="16"/>
      <c r="E778" s="17"/>
      <c r="F778" s="16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8"/>
      <c r="AL778" s="18"/>
      <c r="AM778" s="17"/>
      <c r="AN778" s="17"/>
      <c r="AO778" s="17"/>
      <c r="AP778" s="17"/>
      <c r="AQ778" s="17"/>
      <c r="AR778" s="17"/>
      <c r="AS778" s="17"/>
    </row>
    <row r="779" spans="2:45" s="12" customFormat="1">
      <c r="B779" s="29"/>
      <c r="C779" s="18"/>
      <c r="D779" s="16"/>
      <c r="E779" s="17"/>
      <c r="F779" s="16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8"/>
      <c r="AL779" s="18"/>
      <c r="AM779" s="17"/>
      <c r="AN779" s="17"/>
      <c r="AO779" s="17"/>
      <c r="AP779" s="17"/>
      <c r="AQ779" s="17"/>
      <c r="AR779" s="17"/>
      <c r="AS779" s="17"/>
    </row>
    <row r="780" spans="2:45" s="12" customFormat="1">
      <c r="B780" s="29"/>
      <c r="C780" s="18"/>
      <c r="D780" s="16"/>
      <c r="E780" s="17"/>
      <c r="F780" s="16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8"/>
      <c r="AL780" s="18"/>
      <c r="AM780" s="17"/>
      <c r="AN780" s="17"/>
      <c r="AO780" s="17"/>
      <c r="AP780" s="17"/>
      <c r="AQ780" s="17"/>
      <c r="AR780" s="17"/>
      <c r="AS780" s="17"/>
    </row>
    <row r="781" spans="2:45" s="12" customFormat="1">
      <c r="B781" s="29"/>
      <c r="C781" s="18"/>
      <c r="D781" s="16"/>
      <c r="E781" s="17"/>
      <c r="F781" s="16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8"/>
      <c r="AL781" s="18"/>
      <c r="AM781" s="17"/>
      <c r="AN781" s="17"/>
      <c r="AO781" s="17"/>
      <c r="AP781" s="17"/>
      <c r="AQ781" s="17"/>
      <c r="AR781" s="17"/>
      <c r="AS781" s="17"/>
    </row>
    <row r="782" spans="2:45" s="12" customFormat="1">
      <c r="B782" s="29"/>
      <c r="C782" s="18"/>
      <c r="D782" s="16"/>
      <c r="E782" s="17"/>
      <c r="F782" s="16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8"/>
      <c r="AL782" s="18"/>
      <c r="AM782" s="17"/>
      <c r="AN782" s="17"/>
      <c r="AO782" s="17"/>
      <c r="AP782" s="17"/>
      <c r="AQ782" s="17"/>
      <c r="AR782" s="17"/>
      <c r="AS782" s="17"/>
    </row>
    <row r="783" spans="2:45" s="12" customFormat="1">
      <c r="B783" s="29"/>
      <c r="C783" s="18"/>
      <c r="D783" s="16"/>
      <c r="E783" s="17"/>
      <c r="F783" s="16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8"/>
      <c r="AL783" s="18"/>
      <c r="AM783" s="17"/>
      <c r="AN783" s="17"/>
      <c r="AO783" s="17"/>
      <c r="AP783" s="17"/>
      <c r="AQ783" s="17"/>
      <c r="AR783" s="17"/>
      <c r="AS783" s="17"/>
    </row>
    <row r="784" spans="2:45" s="12" customFormat="1">
      <c r="B784" s="29"/>
      <c r="C784" s="18"/>
      <c r="D784" s="16"/>
      <c r="E784" s="17"/>
      <c r="F784" s="16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8"/>
      <c r="AL784" s="18"/>
      <c r="AM784" s="17"/>
      <c r="AN784" s="17"/>
      <c r="AO784" s="17"/>
      <c r="AP784" s="17"/>
      <c r="AQ784" s="17"/>
      <c r="AR784" s="17"/>
      <c r="AS784" s="17"/>
    </row>
    <row r="785" spans="2:45" s="12" customFormat="1">
      <c r="B785" s="29"/>
      <c r="C785" s="18"/>
      <c r="D785" s="16"/>
      <c r="E785" s="17"/>
      <c r="F785" s="16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8"/>
      <c r="AL785" s="18"/>
      <c r="AM785" s="17"/>
      <c r="AN785" s="17"/>
      <c r="AO785" s="17"/>
      <c r="AP785" s="17"/>
      <c r="AQ785" s="17"/>
      <c r="AR785" s="17"/>
      <c r="AS785" s="17"/>
    </row>
    <row r="786" spans="2:45" s="12" customFormat="1">
      <c r="B786" s="29"/>
      <c r="C786" s="18"/>
      <c r="D786" s="16"/>
      <c r="E786" s="17"/>
      <c r="F786" s="16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8"/>
      <c r="AL786" s="18"/>
      <c r="AM786" s="17"/>
      <c r="AN786" s="17"/>
      <c r="AO786" s="17"/>
      <c r="AP786" s="17"/>
      <c r="AQ786" s="17"/>
      <c r="AR786" s="17"/>
      <c r="AS786" s="17"/>
    </row>
    <row r="787" spans="2:45" s="12" customFormat="1">
      <c r="B787" s="29"/>
      <c r="C787" s="18"/>
      <c r="D787" s="16"/>
      <c r="E787" s="17"/>
      <c r="F787" s="16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8"/>
      <c r="AL787" s="18"/>
      <c r="AM787" s="17"/>
      <c r="AN787" s="17"/>
      <c r="AO787" s="17"/>
      <c r="AP787" s="17"/>
      <c r="AQ787" s="17"/>
      <c r="AR787" s="17"/>
      <c r="AS787" s="17"/>
    </row>
    <row r="788" spans="2:45" s="12" customFormat="1">
      <c r="B788" s="29"/>
      <c r="C788" s="18"/>
      <c r="D788" s="16"/>
      <c r="E788" s="17"/>
      <c r="F788" s="16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8"/>
      <c r="AL788" s="18"/>
      <c r="AM788" s="17"/>
      <c r="AN788" s="17"/>
      <c r="AO788" s="17"/>
      <c r="AP788" s="17"/>
      <c r="AQ788" s="17"/>
      <c r="AR788" s="17"/>
      <c r="AS788" s="17"/>
    </row>
    <row r="789" spans="2:45" s="12" customFormat="1">
      <c r="B789" s="29"/>
      <c r="C789" s="18"/>
      <c r="D789" s="16"/>
      <c r="E789" s="17"/>
      <c r="F789" s="16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8"/>
      <c r="AL789" s="18"/>
      <c r="AM789" s="17"/>
      <c r="AN789" s="17"/>
      <c r="AO789" s="17"/>
      <c r="AP789" s="17"/>
      <c r="AQ789" s="17"/>
      <c r="AR789" s="17"/>
      <c r="AS789" s="17"/>
    </row>
    <row r="790" spans="2:45" s="12" customFormat="1">
      <c r="B790" s="29"/>
      <c r="C790" s="18"/>
      <c r="D790" s="16"/>
      <c r="E790" s="17"/>
      <c r="F790" s="16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8"/>
      <c r="AL790" s="18"/>
      <c r="AM790" s="17"/>
      <c r="AN790" s="17"/>
      <c r="AO790" s="17"/>
      <c r="AP790" s="17"/>
      <c r="AQ790" s="17"/>
      <c r="AR790" s="17"/>
      <c r="AS790" s="17"/>
    </row>
    <row r="791" spans="2:45" s="12" customFormat="1">
      <c r="B791" s="29"/>
      <c r="C791" s="18"/>
      <c r="D791" s="16"/>
      <c r="E791" s="17"/>
      <c r="F791" s="16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8"/>
      <c r="AL791" s="18"/>
      <c r="AM791" s="17"/>
      <c r="AN791" s="17"/>
      <c r="AO791" s="17"/>
      <c r="AP791" s="17"/>
      <c r="AQ791" s="17"/>
      <c r="AR791" s="17"/>
      <c r="AS791" s="17"/>
    </row>
    <row r="792" spans="2:45" s="12" customFormat="1">
      <c r="B792" s="29"/>
      <c r="C792" s="18"/>
      <c r="D792" s="16"/>
      <c r="E792" s="17"/>
      <c r="F792" s="16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8"/>
      <c r="AL792" s="18"/>
      <c r="AM792" s="17"/>
      <c r="AN792" s="17"/>
      <c r="AO792" s="17"/>
      <c r="AP792" s="17"/>
      <c r="AQ792" s="17"/>
      <c r="AR792" s="17"/>
      <c r="AS792" s="17"/>
    </row>
    <row r="793" spans="2:45" s="12" customFormat="1">
      <c r="B793" s="29"/>
      <c r="C793" s="18"/>
      <c r="D793" s="16"/>
      <c r="E793" s="17"/>
      <c r="F793" s="16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8"/>
      <c r="AL793" s="18"/>
      <c r="AM793" s="17"/>
      <c r="AN793" s="17"/>
      <c r="AO793" s="17"/>
      <c r="AP793" s="17"/>
      <c r="AQ793" s="17"/>
      <c r="AR793" s="17"/>
      <c r="AS793" s="17"/>
    </row>
    <row r="794" spans="2:45" s="12" customFormat="1">
      <c r="B794" s="29"/>
      <c r="C794" s="18"/>
      <c r="D794" s="16"/>
      <c r="E794" s="17"/>
      <c r="F794" s="16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8"/>
      <c r="AL794" s="18"/>
      <c r="AM794" s="17"/>
      <c r="AN794" s="17"/>
      <c r="AO794" s="17"/>
      <c r="AP794" s="17"/>
      <c r="AQ794" s="17"/>
      <c r="AR794" s="17"/>
      <c r="AS794" s="17"/>
    </row>
    <row r="795" spans="2:45" s="12" customFormat="1">
      <c r="B795" s="29"/>
      <c r="C795" s="18"/>
      <c r="D795" s="16"/>
      <c r="E795" s="17"/>
      <c r="F795" s="16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8"/>
      <c r="AL795" s="18"/>
      <c r="AM795" s="17"/>
      <c r="AN795" s="17"/>
      <c r="AO795" s="17"/>
      <c r="AP795" s="17"/>
      <c r="AQ795" s="17"/>
      <c r="AR795" s="17"/>
      <c r="AS795" s="17"/>
    </row>
    <row r="796" spans="2:45" s="12" customFormat="1">
      <c r="B796" s="29"/>
      <c r="C796" s="18"/>
      <c r="D796" s="16"/>
      <c r="E796" s="17"/>
      <c r="F796" s="16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8"/>
      <c r="AL796" s="18"/>
      <c r="AM796" s="17"/>
      <c r="AN796" s="17"/>
      <c r="AO796" s="17"/>
      <c r="AP796" s="17"/>
      <c r="AQ796" s="17"/>
      <c r="AR796" s="17"/>
      <c r="AS796" s="17"/>
    </row>
    <row r="797" spans="2:45" s="12" customFormat="1">
      <c r="B797" s="29"/>
      <c r="C797" s="18"/>
      <c r="D797" s="16"/>
      <c r="E797" s="17"/>
      <c r="F797" s="16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8"/>
      <c r="AL797" s="18"/>
      <c r="AM797" s="17"/>
      <c r="AN797" s="17"/>
      <c r="AO797" s="17"/>
      <c r="AP797" s="17"/>
      <c r="AQ797" s="17"/>
      <c r="AR797" s="17"/>
      <c r="AS797" s="17"/>
    </row>
    <row r="798" spans="2:45" s="12" customFormat="1">
      <c r="B798" s="29"/>
      <c r="C798" s="18"/>
      <c r="D798" s="16"/>
      <c r="E798" s="17"/>
      <c r="F798" s="16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8"/>
      <c r="AL798" s="18"/>
      <c r="AM798" s="17"/>
      <c r="AN798" s="17"/>
      <c r="AO798" s="17"/>
      <c r="AP798" s="17"/>
      <c r="AQ798" s="17"/>
      <c r="AR798" s="17"/>
      <c r="AS798" s="17"/>
    </row>
    <row r="799" spans="2:45" s="12" customFormat="1">
      <c r="B799" s="29"/>
      <c r="C799" s="18"/>
      <c r="D799" s="16"/>
      <c r="E799" s="17"/>
      <c r="F799" s="16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8"/>
      <c r="AL799" s="18"/>
      <c r="AM799" s="17"/>
      <c r="AN799" s="17"/>
      <c r="AO799" s="17"/>
      <c r="AP799" s="17"/>
      <c r="AQ799" s="17"/>
      <c r="AR799" s="17"/>
      <c r="AS799" s="17"/>
    </row>
    <row r="800" spans="2:45" s="12" customFormat="1">
      <c r="B800" s="29"/>
      <c r="C800" s="18"/>
      <c r="D800" s="16"/>
      <c r="E800" s="17"/>
      <c r="F800" s="16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8"/>
      <c r="AL800" s="18"/>
      <c r="AM800" s="17"/>
      <c r="AN800" s="17"/>
      <c r="AO800" s="17"/>
      <c r="AP800" s="17"/>
      <c r="AQ800" s="17"/>
      <c r="AR800" s="17"/>
      <c r="AS800" s="17"/>
    </row>
    <row r="801" spans="2:45" s="12" customFormat="1">
      <c r="B801" s="29"/>
      <c r="C801" s="18"/>
      <c r="D801" s="16"/>
      <c r="E801" s="17"/>
      <c r="F801" s="16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8"/>
      <c r="AL801" s="18"/>
      <c r="AM801" s="17"/>
      <c r="AN801" s="17"/>
      <c r="AO801" s="17"/>
      <c r="AP801" s="17"/>
      <c r="AQ801" s="17"/>
      <c r="AR801" s="17"/>
      <c r="AS801" s="17"/>
    </row>
    <row r="802" spans="2:45" s="12" customFormat="1">
      <c r="B802" s="29"/>
      <c r="C802" s="18"/>
      <c r="D802" s="16"/>
      <c r="E802" s="17"/>
      <c r="F802" s="16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8"/>
      <c r="AL802" s="18"/>
      <c r="AM802" s="17"/>
      <c r="AN802" s="17"/>
      <c r="AO802" s="17"/>
      <c r="AP802" s="17"/>
      <c r="AQ802" s="17"/>
      <c r="AR802" s="17"/>
      <c r="AS802" s="17"/>
    </row>
    <row r="803" spans="2:45" s="12" customFormat="1">
      <c r="B803" s="29"/>
      <c r="C803" s="18"/>
      <c r="D803" s="16"/>
      <c r="E803" s="17"/>
      <c r="F803" s="16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8"/>
      <c r="AL803" s="18"/>
      <c r="AM803" s="17"/>
      <c r="AN803" s="17"/>
      <c r="AO803" s="17"/>
      <c r="AP803" s="17"/>
      <c r="AQ803" s="17"/>
      <c r="AR803" s="17"/>
      <c r="AS803" s="17"/>
    </row>
    <row r="804" spans="2:45" s="12" customFormat="1">
      <c r="B804" s="29"/>
      <c r="C804" s="18"/>
      <c r="D804" s="16"/>
      <c r="E804" s="17"/>
      <c r="F804" s="16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8"/>
      <c r="AL804" s="18"/>
      <c r="AM804" s="17"/>
      <c r="AN804" s="17"/>
      <c r="AO804" s="17"/>
      <c r="AP804" s="17"/>
      <c r="AQ804" s="17"/>
      <c r="AR804" s="17"/>
      <c r="AS804" s="17"/>
    </row>
    <row r="805" spans="2:45" s="12" customFormat="1">
      <c r="B805" s="29"/>
      <c r="C805" s="18"/>
      <c r="D805" s="16"/>
      <c r="E805" s="17"/>
      <c r="F805" s="16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8"/>
      <c r="AL805" s="18"/>
      <c r="AM805" s="17"/>
      <c r="AN805" s="17"/>
      <c r="AO805" s="17"/>
      <c r="AP805" s="17"/>
      <c r="AQ805" s="17"/>
      <c r="AR805" s="17"/>
      <c r="AS805" s="17"/>
    </row>
    <row r="806" spans="2:45" s="12" customFormat="1">
      <c r="B806" s="29"/>
      <c r="C806" s="18"/>
      <c r="D806" s="16"/>
      <c r="E806" s="17"/>
      <c r="F806" s="16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8"/>
      <c r="AL806" s="18"/>
      <c r="AM806" s="17"/>
      <c r="AN806" s="17"/>
      <c r="AO806" s="17"/>
      <c r="AP806" s="17"/>
      <c r="AQ806" s="17"/>
      <c r="AR806" s="17"/>
      <c r="AS806" s="17"/>
    </row>
    <row r="807" spans="2:45" s="12" customFormat="1">
      <c r="B807" s="29"/>
      <c r="C807" s="18"/>
      <c r="D807" s="16"/>
      <c r="E807" s="17"/>
      <c r="F807" s="16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8"/>
      <c r="AL807" s="18"/>
      <c r="AM807" s="17"/>
      <c r="AN807" s="17"/>
      <c r="AO807" s="17"/>
      <c r="AP807" s="17"/>
      <c r="AQ807" s="17"/>
      <c r="AR807" s="17"/>
      <c r="AS807" s="17"/>
    </row>
    <row r="808" spans="2:45" s="12" customFormat="1">
      <c r="B808" s="29"/>
      <c r="C808" s="18"/>
      <c r="D808" s="16"/>
      <c r="E808" s="17"/>
      <c r="F808" s="16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8"/>
      <c r="AL808" s="18"/>
      <c r="AM808" s="17"/>
      <c r="AN808" s="17"/>
      <c r="AO808" s="17"/>
      <c r="AP808" s="17"/>
      <c r="AQ808" s="17"/>
      <c r="AR808" s="17"/>
      <c r="AS808" s="17"/>
    </row>
    <row r="809" spans="2:45" s="12" customFormat="1">
      <c r="B809" s="29"/>
      <c r="C809" s="18"/>
      <c r="D809" s="16"/>
      <c r="E809" s="17"/>
      <c r="F809" s="16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8"/>
      <c r="AL809" s="18"/>
      <c r="AM809" s="17"/>
      <c r="AN809" s="17"/>
      <c r="AO809" s="17"/>
      <c r="AP809" s="17"/>
      <c r="AQ809" s="17"/>
      <c r="AR809" s="17"/>
      <c r="AS809" s="17"/>
    </row>
    <row r="810" spans="2:45" s="12" customFormat="1">
      <c r="B810" s="29"/>
      <c r="C810" s="18"/>
      <c r="D810" s="16"/>
      <c r="E810" s="17"/>
      <c r="F810" s="16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8"/>
      <c r="AL810" s="18"/>
      <c r="AM810" s="17"/>
      <c r="AN810" s="17"/>
      <c r="AO810" s="17"/>
      <c r="AP810" s="17"/>
      <c r="AQ810" s="17"/>
      <c r="AR810" s="17"/>
      <c r="AS810" s="17"/>
    </row>
    <row r="811" spans="2:45" s="12" customFormat="1">
      <c r="B811" s="29"/>
      <c r="C811" s="18"/>
      <c r="D811" s="16"/>
      <c r="E811" s="17"/>
      <c r="F811" s="16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8"/>
      <c r="AL811" s="18"/>
      <c r="AM811" s="17"/>
      <c r="AN811" s="17"/>
      <c r="AO811" s="17"/>
      <c r="AP811" s="17"/>
      <c r="AQ811" s="17"/>
      <c r="AR811" s="17"/>
      <c r="AS811" s="17"/>
    </row>
    <row r="812" spans="2:45" s="12" customFormat="1">
      <c r="B812" s="29"/>
      <c r="C812" s="18"/>
      <c r="D812" s="16"/>
      <c r="E812" s="17"/>
      <c r="F812" s="16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8"/>
      <c r="AL812" s="18"/>
      <c r="AM812" s="17"/>
      <c r="AN812" s="17"/>
      <c r="AO812" s="17"/>
      <c r="AP812" s="17"/>
      <c r="AQ812" s="17"/>
      <c r="AR812" s="17"/>
      <c r="AS812" s="17"/>
    </row>
    <row r="813" spans="2:45" s="12" customFormat="1">
      <c r="B813" s="29"/>
      <c r="C813" s="18"/>
      <c r="D813" s="16"/>
      <c r="E813" s="17"/>
      <c r="F813" s="16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8"/>
      <c r="AL813" s="18"/>
      <c r="AM813" s="17"/>
      <c r="AN813" s="17"/>
      <c r="AO813" s="17"/>
      <c r="AP813" s="17"/>
      <c r="AQ813" s="17"/>
      <c r="AR813" s="17"/>
      <c r="AS813" s="17"/>
    </row>
    <row r="814" spans="2:45" s="12" customFormat="1">
      <c r="B814" s="29"/>
      <c r="C814" s="18"/>
      <c r="D814" s="16"/>
      <c r="E814" s="17"/>
      <c r="F814" s="16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8"/>
      <c r="AL814" s="18"/>
      <c r="AM814" s="17"/>
      <c r="AN814" s="17"/>
      <c r="AO814" s="17"/>
      <c r="AP814" s="17"/>
      <c r="AQ814" s="17"/>
      <c r="AR814" s="17"/>
      <c r="AS814" s="17"/>
    </row>
    <row r="815" spans="2:45" s="12" customFormat="1">
      <c r="B815" s="29"/>
      <c r="C815" s="18"/>
      <c r="D815" s="16"/>
      <c r="E815" s="17"/>
      <c r="F815" s="16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8"/>
      <c r="AL815" s="18"/>
      <c r="AM815" s="17"/>
      <c r="AN815" s="17"/>
      <c r="AO815" s="17"/>
      <c r="AP815" s="17"/>
      <c r="AQ815" s="17"/>
      <c r="AR815" s="17"/>
      <c r="AS815" s="17"/>
    </row>
    <row r="816" spans="2:45" s="12" customFormat="1">
      <c r="B816" s="29"/>
      <c r="C816" s="18"/>
      <c r="D816" s="16"/>
      <c r="E816" s="17"/>
      <c r="F816" s="16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8"/>
      <c r="AL816" s="18"/>
      <c r="AM816" s="17"/>
      <c r="AN816" s="17"/>
      <c r="AO816" s="17"/>
      <c r="AP816" s="17"/>
      <c r="AQ816" s="17"/>
      <c r="AR816" s="17"/>
      <c r="AS816" s="17"/>
    </row>
    <row r="817" spans="2:45" s="12" customFormat="1">
      <c r="B817" s="29"/>
      <c r="C817" s="18"/>
      <c r="D817" s="16"/>
      <c r="E817" s="17"/>
      <c r="F817" s="16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8"/>
      <c r="AL817" s="18"/>
      <c r="AM817" s="17"/>
      <c r="AN817" s="17"/>
      <c r="AO817" s="17"/>
      <c r="AP817" s="17"/>
      <c r="AQ817" s="17"/>
      <c r="AR817" s="17"/>
      <c r="AS817" s="17"/>
    </row>
    <row r="818" spans="2:45" s="12" customFormat="1">
      <c r="B818" s="29"/>
      <c r="C818" s="18"/>
      <c r="D818" s="16"/>
      <c r="E818" s="17"/>
      <c r="F818" s="16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8"/>
      <c r="AL818" s="18"/>
      <c r="AM818" s="17"/>
      <c r="AN818" s="17"/>
      <c r="AO818" s="17"/>
      <c r="AP818" s="17"/>
      <c r="AQ818" s="17"/>
      <c r="AR818" s="17"/>
      <c r="AS818" s="17"/>
    </row>
    <row r="819" spans="2:45" s="12" customFormat="1">
      <c r="B819" s="29"/>
      <c r="C819" s="18"/>
      <c r="D819" s="16"/>
      <c r="E819" s="17"/>
      <c r="F819" s="16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8"/>
      <c r="AL819" s="18"/>
      <c r="AM819" s="17"/>
      <c r="AN819" s="17"/>
      <c r="AO819" s="17"/>
      <c r="AP819" s="17"/>
      <c r="AQ819" s="17"/>
      <c r="AR819" s="17"/>
      <c r="AS819" s="17"/>
    </row>
    <row r="820" spans="2:45" s="12" customFormat="1">
      <c r="B820" s="29"/>
      <c r="C820" s="18"/>
      <c r="D820" s="16"/>
      <c r="E820" s="17"/>
      <c r="F820" s="16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8"/>
      <c r="AL820" s="18"/>
      <c r="AM820" s="17"/>
      <c r="AN820" s="17"/>
      <c r="AO820" s="17"/>
      <c r="AP820" s="17"/>
      <c r="AQ820" s="17"/>
      <c r="AR820" s="17"/>
      <c r="AS820" s="17"/>
    </row>
    <row r="821" spans="2:45" s="12" customFormat="1">
      <c r="B821" s="29"/>
      <c r="C821" s="18"/>
      <c r="D821" s="16"/>
      <c r="E821" s="17"/>
      <c r="F821" s="16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8"/>
      <c r="AL821" s="18"/>
      <c r="AM821" s="17"/>
      <c r="AN821" s="17"/>
      <c r="AO821" s="17"/>
      <c r="AP821" s="17"/>
      <c r="AQ821" s="17"/>
      <c r="AR821" s="17"/>
      <c r="AS821" s="17"/>
    </row>
    <row r="822" spans="2:45" s="12" customFormat="1">
      <c r="B822" s="29"/>
      <c r="C822" s="18"/>
      <c r="D822" s="16"/>
      <c r="E822" s="17"/>
      <c r="F822" s="16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8"/>
      <c r="AL822" s="18"/>
      <c r="AM822" s="17"/>
      <c r="AN822" s="17"/>
      <c r="AO822" s="17"/>
      <c r="AP822" s="17"/>
      <c r="AQ822" s="17"/>
      <c r="AR822" s="17"/>
      <c r="AS822" s="17"/>
    </row>
    <row r="823" spans="2:45" s="12" customFormat="1">
      <c r="B823" s="29"/>
      <c r="C823" s="18"/>
      <c r="D823" s="16"/>
      <c r="E823" s="17"/>
      <c r="F823" s="16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8"/>
      <c r="AL823" s="18"/>
      <c r="AM823" s="17"/>
      <c r="AN823" s="17"/>
      <c r="AO823" s="17"/>
      <c r="AP823" s="17"/>
      <c r="AQ823" s="17"/>
      <c r="AR823" s="17"/>
      <c r="AS823" s="17"/>
    </row>
    <row r="824" spans="2:45" s="12" customFormat="1">
      <c r="B824" s="29"/>
      <c r="C824" s="18"/>
      <c r="D824" s="16"/>
      <c r="E824" s="17"/>
      <c r="F824" s="16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8"/>
      <c r="AL824" s="18"/>
      <c r="AM824" s="17"/>
      <c r="AN824" s="17"/>
      <c r="AO824" s="17"/>
      <c r="AP824" s="17"/>
      <c r="AQ824" s="17"/>
      <c r="AR824" s="17"/>
      <c r="AS824" s="17"/>
    </row>
    <row r="825" spans="2:45" s="12" customFormat="1">
      <c r="B825" s="29"/>
      <c r="C825" s="18"/>
      <c r="D825" s="16"/>
      <c r="E825" s="17"/>
      <c r="F825" s="16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8"/>
      <c r="AL825" s="18"/>
      <c r="AM825" s="17"/>
      <c r="AN825" s="17"/>
      <c r="AO825" s="17"/>
      <c r="AP825" s="17"/>
      <c r="AQ825" s="17"/>
      <c r="AR825" s="17"/>
      <c r="AS825" s="17"/>
    </row>
    <row r="826" spans="2:45" s="12" customFormat="1">
      <c r="B826" s="29"/>
      <c r="C826" s="18"/>
      <c r="D826" s="16"/>
      <c r="E826" s="17"/>
      <c r="F826" s="16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8"/>
      <c r="AL826" s="18"/>
      <c r="AM826" s="17"/>
      <c r="AN826" s="17"/>
      <c r="AO826" s="17"/>
      <c r="AP826" s="17"/>
      <c r="AQ826" s="17"/>
      <c r="AR826" s="17"/>
      <c r="AS826" s="17"/>
    </row>
    <row r="827" spans="2:45" s="12" customFormat="1">
      <c r="B827" s="29"/>
      <c r="C827" s="18"/>
      <c r="D827" s="16"/>
      <c r="E827" s="17"/>
      <c r="F827" s="16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8"/>
      <c r="AL827" s="18"/>
      <c r="AM827" s="17"/>
      <c r="AN827" s="17"/>
      <c r="AO827" s="17"/>
      <c r="AP827" s="17"/>
      <c r="AQ827" s="17"/>
      <c r="AR827" s="17"/>
      <c r="AS827" s="17"/>
    </row>
    <row r="828" spans="2:45" s="12" customFormat="1">
      <c r="B828" s="29"/>
      <c r="C828" s="18"/>
      <c r="D828" s="16"/>
      <c r="E828" s="17"/>
      <c r="F828" s="16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8"/>
      <c r="AL828" s="18"/>
      <c r="AM828" s="17"/>
      <c r="AN828" s="17"/>
      <c r="AO828" s="17"/>
      <c r="AP828" s="17"/>
      <c r="AQ828" s="17"/>
      <c r="AR828" s="17"/>
      <c r="AS828" s="17"/>
    </row>
    <row r="829" spans="2:45" s="12" customFormat="1">
      <c r="B829" s="29"/>
      <c r="C829" s="18"/>
      <c r="D829" s="16"/>
      <c r="E829" s="17"/>
      <c r="F829" s="16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8"/>
      <c r="AL829" s="18"/>
      <c r="AM829" s="17"/>
      <c r="AN829" s="17"/>
      <c r="AO829" s="17"/>
      <c r="AP829" s="17"/>
      <c r="AQ829" s="17"/>
      <c r="AR829" s="17"/>
      <c r="AS829" s="17"/>
    </row>
    <row r="830" spans="2:45" s="12" customFormat="1">
      <c r="B830" s="29"/>
      <c r="C830" s="18"/>
      <c r="D830" s="16"/>
      <c r="E830" s="17"/>
      <c r="F830" s="16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8"/>
      <c r="AL830" s="18"/>
      <c r="AM830" s="17"/>
      <c r="AN830" s="17"/>
      <c r="AO830" s="17"/>
      <c r="AP830" s="17"/>
      <c r="AQ830" s="17"/>
      <c r="AR830" s="17"/>
      <c r="AS830" s="17"/>
    </row>
    <row r="831" spans="2:45" s="12" customFormat="1">
      <c r="B831" s="29"/>
      <c r="C831" s="18"/>
      <c r="D831" s="16"/>
      <c r="E831" s="17"/>
      <c r="F831" s="16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8"/>
      <c r="AL831" s="18"/>
      <c r="AM831" s="17"/>
      <c r="AN831" s="17"/>
      <c r="AO831" s="17"/>
      <c r="AP831" s="17"/>
      <c r="AQ831" s="17"/>
      <c r="AR831" s="17"/>
      <c r="AS831" s="17"/>
    </row>
    <row r="832" spans="2:45" s="12" customFormat="1">
      <c r="B832" s="29"/>
      <c r="C832" s="18"/>
      <c r="D832" s="16"/>
      <c r="E832" s="17"/>
      <c r="F832" s="16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8"/>
      <c r="AL832" s="18"/>
      <c r="AM832" s="17"/>
      <c r="AN832" s="17"/>
      <c r="AO832" s="17"/>
      <c r="AP832" s="17"/>
      <c r="AQ832" s="17"/>
      <c r="AR832" s="17"/>
      <c r="AS832" s="17"/>
    </row>
    <row r="833" spans="2:45" s="12" customFormat="1">
      <c r="B833" s="29"/>
      <c r="C833" s="18"/>
      <c r="D833" s="16"/>
      <c r="E833" s="17"/>
      <c r="F833" s="16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8"/>
      <c r="AL833" s="18"/>
      <c r="AM833" s="17"/>
      <c r="AN833" s="17"/>
      <c r="AO833" s="17"/>
      <c r="AP833" s="17"/>
      <c r="AQ833" s="17"/>
      <c r="AR833" s="17"/>
      <c r="AS833" s="17"/>
    </row>
    <row r="834" spans="2:45" s="12" customFormat="1">
      <c r="B834" s="29"/>
      <c r="C834" s="18"/>
      <c r="D834" s="16"/>
      <c r="E834" s="17"/>
      <c r="F834" s="16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8"/>
      <c r="AL834" s="18"/>
      <c r="AM834" s="17"/>
      <c r="AN834" s="17"/>
      <c r="AO834" s="17"/>
      <c r="AP834" s="17"/>
      <c r="AQ834" s="17"/>
      <c r="AR834" s="17"/>
      <c r="AS834" s="17"/>
    </row>
    <row r="835" spans="2:45" s="12" customFormat="1">
      <c r="B835" s="29"/>
      <c r="C835" s="18"/>
      <c r="D835" s="16"/>
      <c r="E835" s="17"/>
      <c r="F835" s="16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8"/>
      <c r="AL835" s="18"/>
      <c r="AM835" s="17"/>
      <c r="AN835" s="17"/>
      <c r="AO835" s="17"/>
      <c r="AP835" s="17"/>
      <c r="AQ835" s="17"/>
      <c r="AR835" s="17"/>
      <c r="AS835" s="17"/>
    </row>
    <row r="836" spans="2:45" s="12" customFormat="1">
      <c r="B836" s="29"/>
      <c r="C836" s="18"/>
      <c r="D836" s="16"/>
      <c r="E836" s="17"/>
      <c r="F836" s="16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8"/>
      <c r="AL836" s="18"/>
      <c r="AM836" s="17"/>
      <c r="AN836" s="17"/>
      <c r="AO836" s="17"/>
      <c r="AP836" s="17"/>
      <c r="AQ836" s="17"/>
      <c r="AR836" s="17"/>
      <c r="AS836" s="17"/>
    </row>
    <row r="837" spans="2:45" s="12" customFormat="1">
      <c r="B837" s="29"/>
      <c r="C837" s="18"/>
      <c r="D837" s="16"/>
      <c r="E837" s="17"/>
      <c r="F837" s="16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8"/>
      <c r="AL837" s="18"/>
      <c r="AM837" s="17"/>
      <c r="AN837" s="17"/>
      <c r="AO837" s="17"/>
      <c r="AP837" s="17"/>
      <c r="AQ837" s="17"/>
      <c r="AR837" s="17"/>
      <c r="AS837" s="17"/>
    </row>
    <row r="838" spans="2:45" s="12" customFormat="1">
      <c r="B838" s="29"/>
      <c r="C838" s="18"/>
      <c r="D838" s="16"/>
      <c r="E838" s="17"/>
      <c r="F838" s="16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8"/>
      <c r="AL838" s="18"/>
      <c r="AM838" s="17"/>
      <c r="AN838" s="17"/>
      <c r="AO838" s="17"/>
      <c r="AP838" s="17"/>
      <c r="AQ838" s="17"/>
      <c r="AR838" s="17"/>
      <c r="AS838" s="17"/>
    </row>
    <row r="839" spans="2:45" s="12" customFormat="1">
      <c r="B839" s="29"/>
      <c r="C839" s="18"/>
      <c r="D839" s="16"/>
      <c r="E839" s="17"/>
      <c r="F839" s="16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8"/>
      <c r="AL839" s="18"/>
      <c r="AM839" s="17"/>
      <c r="AN839" s="17"/>
      <c r="AO839" s="17"/>
      <c r="AP839" s="17"/>
      <c r="AQ839" s="17"/>
      <c r="AR839" s="17"/>
      <c r="AS839" s="17"/>
    </row>
    <row r="840" spans="2:45" s="12" customFormat="1">
      <c r="B840" s="29"/>
      <c r="C840" s="18"/>
      <c r="D840" s="16"/>
      <c r="E840" s="17"/>
      <c r="F840" s="16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8"/>
      <c r="AL840" s="18"/>
      <c r="AM840" s="17"/>
      <c r="AN840" s="17"/>
      <c r="AO840" s="17"/>
      <c r="AP840" s="17"/>
      <c r="AQ840" s="17"/>
      <c r="AR840" s="17"/>
      <c r="AS840" s="17"/>
    </row>
    <row r="841" spans="2:45" s="12" customFormat="1">
      <c r="B841" s="29"/>
      <c r="C841" s="18"/>
      <c r="D841" s="16"/>
      <c r="E841" s="17"/>
      <c r="F841" s="16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8"/>
      <c r="AL841" s="18"/>
      <c r="AM841" s="17"/>
      <c r="AN841" s="17"/>
      <c r="AO841" s="17"/>
      <c r="AP841" s="17"/>
      <c r="AQ841" s="17"/>
      <c r="AR841" s="17"/>
      <c r="AS841" s="17"/>
    </row>
    <row r="842" spans="2:45" s="12" customFormat="1">
      <c r="B842" s="29"/>
      <c r="C842" s="18"/>
      <c r="D842" s="16"/>
      <c r="E842" s="17"/>
      <c r="F842" s="16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8"/>
      <c r="AL842" s="18"/>
      <c r="AM842" s="17"/>
      <c r="AN842" s="17"/>
      <c r="AO842" s="17"/>
      <c r="AP842" s="17"/>
      <c r="AQ842" s="17"/>
      <c r="AR842" s="17"/>
      <c r="AS842" s="17"/>
    </row>
    <row r="843" spans="2:45" s="12" customFormat="1">
      <c r="B843" s="29"/>
      <c r="C843" s="18"/>
      <c r="D843" s="16"/>
      <c r="E843" s="17"/>
      <c r="F843" s="16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8"/>
      <c r="AL843" s="18"/>
      <c r="AM843" s="17"/>
      <c r="AN843" s="17"/>
      <c r="AO843" s="17"/>
      <c r="AP843" s="17"/>
      <c r="AQ843" s="17"/>
      <c r="AR843" s="17"/>
      <c r="AS843" s="17"/>
    </row>
    <row r="844" spans="2:45" s="12" customFormat="1">
      <c r="B844" s="29"/>
      <c r="C844" s="18"/>
      <c r="D844" s="16"/>
      <c r="E844" s="17"/>
      <c r="F844" s="16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8"/>
      <c r="AL844" s="18"/>
      <c r="AM844" s="17"/>
      <c r="AN844" s="17"/>
      <c r="AO844" s="17"/>
      <c r="AP844" s="17"/>
      <c r="AQ844" s="17"/>
      <c r="AR844" s="17"/>
      <c r="AS844" s="17"/>
    </row>
    <row r="845" spans="2:45" s="12" customFormat="1">
      <c r="B845" s="29"/>
      <c r="C845" s="18"/>
      <c r="D845" s="16"/>
      <c r="E845" s="17"/>
      <c r="F845" s="16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8"/>
      <c r="AL845" s="18"/>
      <c r="AM845" s="17"/>
      <c r="AN845" s="17"/>
      <c r="AO845" s="17"/>
      <c r="AP845" s="17"/>
      <c r="AQ845" s="17"/>
      <c r="AR845" s="17"/>
      <c r="AS845" s="17"/>
    </row>
    <row r="846" spans="2:45" s="12" customFormat="1">
      <c r="B846" s="29"/>
      <c r="C846" s="18"/>
      <c r="D846" s="16"/>
      <c r="E846" s="17"/>
      <c r="F846" s="16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8"/>
      <c r="AL846" s="18"/>
      <c r="AM846" s="17"/>
      <c r="AN846" s="17"/>
      <c r="AO846" s="17"/>
      <c r="AP846" s="17"/>
      <c r="AQ846" s="17"/>
      <c r="AR846" s="17"/>
      <c r="AS846" s="17"/>
    </row>
    <row r="847" spans="2:45" s="12" customFormat="1">
      <c r="B847" s="29"/>
      <c r="C847" s="18"/>
      <c r="D847" s="16"/>
      <c r="E847" s="17"/>
      <c r="F847" s="16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8"/>
      <c r="AL847" s="18"/>
      <c r="AM847" s="17"/>
      <c r="AN847" s="17"/>
      <c r="AO847" s="17"/>
      <c r="AP847" s="17"/>
      <c r="AQ847" s="17"/>
      <c r="AR847" s="17"/>
      <c r="AS847" s="17"/>
    </row>
    <row r="848" spans="2:45" s="12" customFormat="1">
      <c r="B848" s="29"/>
      <c r="C848" s="18"/>
      <c r="D848" s="16"/>
      <c r="E848" s="17"/>
      <c r="F848" s="16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8"/>
      <c r="AL848" s="18"/>
      <c r="AM848" s="17"/>
      <c r="AN848" s="17"/>
      <c r="AO848" s="17"/>
      <c r="AP848" s="17"/>
      <c r="AQ848" s="17"/>
      <c r="AR848" s="17"/>
      <c r="AS848" s="17"/>
    </row>
    <row r="849" spans="2:45" s="12" customFormat="1">
      <c r="B849" s="29"/>
      <c r="C849" s="18"/>
      <c r="D849" s="16"/>
      <c r="E849" s="17"/>
      <c r="F849" s="16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8"/>
      <c r="AL849" s="18"/>
      <c r="AM849" s="17"/>
      <c r="AN849" s="17"/>
      <c r="AO849" s="17"/>
      <c r="AP849" s="17"/>
      <c r="AQ849" s="17"/>
      <c r="AR849" s="17"/>
      <c r="AS849" s="17"/>
    </row>
    <row r="850" spans="2:45" s="12" customFormat="1">
      <c r="B850" s="29"/>
      <c r="C850" s="18"/>
      <c r="D850" s="16"/>
      <c r="E850" s="17"/>
      <c r="F850" s="16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8"/>
      <c r="AL850" s="18"/>
      <c r="AM850" s="17"/>
      <c r="AN850" s="17"/>
      <c r="AO850" s="17"/>
      <c r="AP850" s="17"/>
      <c r="AQ850" s="17"/>
      <c r="AR850" s="17"/>
      <c r="AS850" s="17"/>
    </row>
    <row r="851" spans="2:45" s="12" customFormat="1">
      <c r="B851" s="29"/>
      <c r="C851" s="18"/>
      <c r="D851" s="16"/>
      <c r="E851" s="17"/>
      <c r="F851" s="16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8"/>
      <c r="AL851" s="18"/>
      <c r="AM851" s="17"/>
      <c r="AN851" s="17"/>
      <c r="AO851" s="17"/>
      <c r="AP851" s="17"/>
      <c r="AQ851" s="17"/>
      <c r="AR851" s="17"/>
      <c r="AS851" s="17"/>
    </row>
    <row r="852" spans="2:45" s="12" customFormat="1">
      <c r="B852" s="29"/>
      <c r="C852" s="18"/>
      <c r="D852" s="16"/>
      <c r="E852" s="17"/>
      <c r="F852" s="16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8"/>
      <c r="AL852" s="18"/>
      <c r="AM852" s="17"/>
      <c r="AN852" s="17"/>
      <c r="AO852" s="17"/>
      <c r="AP852" s="17"/>
      <c r="AQ852" s="17"/>
      <c r="AR852" s="17"/>
      <c r="AS852" s="17"/>
    </row>
    <row r="853" spans="2:45" s="12" customFormat="1">
      <c r="B853" s="29"/>
      <c r="C853" s="18"/>
      <c r="D853" s="16"/>
      <c r="E853" s="17"/>
      <c r="F853" s="16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8"/>
      <c r="AL853" s="18"/>
      <c r="AM853" s="17"/>
      <c r="AN853" s="17"/>
      <c r="AO853" s="17"/>
      <c r="AP853" s="17"/>
      <c r="AQ853" s="17"/>
      <c r="AR853" s="17"/>
      <c r="AS853" s="17"/>
    </row>
    <row r="854" spans="2:45" s="12" customFormat="1">
      <c r="B854" s="29"/>
      <c r="C854" s="18"/>
      <c r="D854" s="16"/>
      <c r="E854" s="17"/>
      <c r="F854" s="16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8"/>
      <c r="AL854" s="18"/>
      <c r="AM854" s="17"/>
      <c r="AN854" s="17"/>
      <c r="AO854" s="17"/>
      <c r="AP854" s="17"/>
      <c r="AQ854" s="17"/>
      <c r="AR854" s="17"/>
      <c r="AS854" s="17"/>
    </row>
    <row r="855" spans="2:45" s="12" customFormat="1">
      <c r="B855" s="29"/>
      <c r="C855" s="18"/>
      <c r="D855" s="16"/>
      <c r="E855" s="17"/>
      <c r="F855" s="16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8"/>
      <c r="AL855" s="18"/>
      <c r="AM855" s="17"/>
      <c r="AN855" s="17"/>
      <c r="AO855" s="17"/>
      <c r="AP855" s="17"/>
      <c r="AQ855" s="17"/>
      <c r="AR855" s="17"/>
      <c r="AS855" s="17"/>
    </row>
    <row r="856" spans="2:45" s="12" customFormat="1">
      <c r="B856" s="29"/>
      <c r="C856" s="18"/>
      <c r="D856" s="16"/>
      <c r="E856" s="17"/>
      <c r="F856" s="16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8"/>
      <c r="AL856" s="18"/>
      <c r="AM856" s="17"/>
      <c r="AN856" s="17"/>
      <c r="AO856" s="17"/>
      <c r="AP856" s="17"/>
      <c r="AQ856" s="17"/>
      <c r="AR856" s="17"/>
      <c r="AS856" s="17"/>
    </row>
    <row r="857" spans="2:45" s="12" customFormat="1">
      <c r="B857" s="29"/>
      <c r="C857" s="18"/>
      <c r="D857" s="16"/>
      <c r="E857" s="17"/>
      <c r="F857" s="16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8"/>
      <c r="AL857" s="18"/>
      <c r="AM857" s="17"/>
      <c r="AN857" s="17"/>
      <c r="AO857" s="17"/>
      <c r="AP857" s="17"/>
      <c r="AQ857" s="17"/>
      <c r="AR857" s="17"/>
      <c r="AS857" s="17"/>
    </row>
    <row r="858" spans="2:45" s="12" customFormat="1">
      <c r="B858" s="29"/>
      <c r="C858" s="18"/>
      <c r="D858" s="16"/>
      <c r="E858" s="17"/>
      <c r="F858" s="16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8"/>
      <c r="AL858" s="18"/>
      <c r="AM858" s="17"/>
      <c r="AN858" s="17"/>
      <c r="AO858" s="17"/>
      <c r="AP858" s="17"/>
      <c r="AQ858" s="17"/>
      <c r="AR858" s="17"/>
      <c r="AS858" s="17"/>
    </row>
    <row r="859" spans="2:45" s="12" customFormat="1">
      <c r="B859" s="29"/>
      <c r="C859" s="18"/>
      <c r="D859" s="16"/>
      <c r="E859" s="17"/>
      <c r="F859" s="16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8"/>
      <c r="AL859" s="18"/>
      <c r="AM859" s="17"/>
      <c r="AN859" s="17"/>
      <c r="AO859" s="17"/>
      <c r="AP859" s="17"/>
      <c r="AQ859" s="17"/>
      <c r="AR859" s="17"/>
      <c r="AS859" s="17"/>
    </row>
    <row r="860" spans="2:45" s="12" customFormat="1">
      <c r="B860" s="29"/>
      <c r="C860" s="18"/>
      <c r="D860" s="16"/>
      <c r="E860" s="17"/>
      <c r="F860" s="16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8"/>
      <c r="AL860" s="18"/>
      <c r="AM860" s="17"/>
      <c r="AN860" s="17"/>
      <c r="AO860" s="17"/>
      <c r="AP860" s="17"/>
      <c r="AQ860" s="17"/>
      <c r="AR860" s="17"/>
      <c r="AS860" s="17"/>
    </row>
    <row r="861" spans="2:45" s="12" customFormat="1">
      <c r="B861" s="29"/>
      <c r="C861" s="18"/>
      <c r="D861" s="16"/>
      <c r="E861" s="17"/>
      <c r="F861" s="16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8"/>
      <c r="AL861" s="18"/>
      <c r="AM861" s="17"/>
      <c r="AN861" s="17"/>
      <c r="AO861" s="17"/>
      <c r="AP861" s="17"/>
      <c r="AQ861" s="17"/>
      <c r="AR861" s="17"/>
      <c r="AS861" s="17"/>
    </row>
    <row r="862" spans="2:45" s="12" customFormat="1">
      <c r="B862" s="29"/>
      <c r="C862" s="18"/>
      <c r="D862" s="16"/>
      <c r="E862" s="17"/>
      <c r="F862" s="16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8"/>
      <c r="AL862" s="18"/>
      <c r="AM862" s="17"/>
      <c r="AN862" s="17"/>
      <c r="AO862" s="17"/>
      <c r="AP862" s="17"/>
      <c r="AQ862" s="17"/>
      <c r="AR862" s="17"/>
      <c r="AS862" s="17"/>
    </row>
    <row r="863" spans="2:45" s="12" customFormat="1">
      <c r="B863" s="29"/>
      <c r="C863" s="18"/>
      <c r="D863" s="16"/>
      <c r="E863" s="17"/>
      <c r="F863" s="16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8"/>
      <c r="AL863" s="18"/>
      <c r="AM863" s="17"/>
      <c r="AN863" s="17"/>
      <c r="AO863" s="17"/>
      <c r="AP863" s="17"/>
      <c r="AQ863" s="17"/>
      <c r="AR863" s="17"/>
      <c r="AS863" s="17"/>
    </row>
    <row r="864" spans="2:45" s="12" customFormat="1">
      <c r="B864" s="29"/>
      <c r="C864" s="18"/>
      <c r="D864" s="16"/>
      <c r="E864" s="17"/>
      <c r="F864" s="16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8"/>
      <c r="AL864" s="18"/>
      <c r="AM864" s="17"/>
      <c r="AN864" s="17"/>
      <c r="AO864" s="17"/>
      <c r="AP864" s="17"/>
      <c r="AQ864" s="17"/>
      <c r="AR864" s="17"/>
      <c r="AS864" s="17"/>
    </row>
    <row r="865" spans="2:45" s="12" customFormat="1">
      <c r="B865" s="29"/>
      <c r="C865" s="18"/>
      <c r="D865" s="16"/>
      <c r="E865" s="17"/>
      <c r="F865" s="16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8"/>
      <c r="AL865" s="18"/>
      <c r="AM865" s="17"/>
      <c r="AN865" s="17"/>
      <c r="AO865" s="17"/>
      <c r="AP865" s="17"/>
      <c r="AQ865" s="17"/>
      <c r="AR865" s="17"/>
      <c r="AS865" s="17"/>
    </row>
    <row r="866" spans="2:45" s="12" customFormat="1">
      <c r="B866" s="29"/>
      <c r="C866" s="18"/>
      <c r="D866" s="16"/>
      <c r="E866" s="17"/>
      <c r="F866" s="16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8"/>
      <c r="AL866" s="18"/>
      <c r="AM866" s="17"/>
      <c r="AN866" s="17"/>
      <c r="AO866" s="17"/>
      <c r="AP866" s="17"/>
      <c r="AQ866" s="17"/>
      <c r="AR866" s="17"/>
      <c r="AS866" s="17"/>
    </row>
    <row r="867" spans="2:45" s="12" customFormat="1">
      <c r="B867" s="29"/>
      <c r="C867" s="18"/>
      <c r="D867" s="16"/>
      <c r="E867" s="17"/>
      <c r="F867" s="16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8"/>
      <c r="AL867" s="18"/>
      <c r="AM867" s="17"/>
      <c r="AN867" s="17"/>
      <c r="AO867" s="17"/>
      <c r="AP867" s="17"/>
      <c r="AQ867" s="17"/>
      <c r="AR867" s="17"/>
      <c r="AS867" s="17"/>
    </row>
    <row r="868" spans="2:45" s="12" customFormat="1">
      <c r="B868" s="29"/>
      <c r="C868" s="18"/>
      <c r="D868" s="16"/>
      <c r="E868" s="17"/>
      <c r="F868" s="16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8"/>
      <c r="AL868" s="18"/>
      <c r="AM868" s="17"/>
      <c r="AN868" s="17"/>
      <c r="AO868" s="17"/>
      <c r="AP868" s="17"/>
      <c r="AQ868" s="17"/>
      <c r="AR868" s="17"/>
      <c r="AS868" s="17"/>
    </row>
    <row r="869" spans="2:45" s="12" customFormat="1">
      <c r="B869" s="29"/>
      <c r="C869" s="18"/>
      <c r="D869" s="16"/>
      <c r="E869" s="17"/>
      <c r="F869" s="16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8"/>
      <c r="AL869" s="18"/>
      <c r="AM869" s="17"/>
      <c r="AN869" s="17"/>
      <c r="AO869" s="17"/>
      <c r="AP869" s="17"/>
      <c r="AQ869" s="17"/>
      <c r="AR869" s="17"/>
      <c r="AS869" s="17"/>
    </row>
    <row r="870" spans="2:45" s="12" customFormat="1">
      <c r="B870" s="29"/>
      <c r="C870" s="18"/>
      <c r="D870" s="16"/>
      <c r="E870" s="17"/>
      <c r="F870" s="16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8"/>
      <c r="AL870" s="18"/>
      <c r="AM870" s="17"/>
      <c r="AN870" s="17"/>
      <c r="AO870" s="17"/>
      <c r="AP870" s="17"/>
      <c r="AQ870" s="17"/>
      <c r="AR870" s="17"/>
      <c r="AS870" s="17"/>
    </row>
    <row r="871" spans="2:45" s="12" customFormat="1">
      <c r="B871" s="29"/>
      <c r="C871" s="18"/>
      <c r="D871" s="16"/>
      <c r="E871" s="17"/>
      <c r="F871" s="16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8"/>
      <c r="AL871" s="18"/>
      <c r="AM871" s="17"/>
      <c r="AN871" s="17"/>
      <c r="AO871" s="17"/>
      <c r="AP871" s="17"/>
      <c r="AQ871" s="17"/>
      <c r="AR871" s="17"/>
      <c r="AS871" s="17"/>
    </row>
    <row r="872" spans="2:45" s="12" customFormat="1">
      <c r="B872" s="29"/>
      <c r="C872" s="18"/>
      <c r="D872" s="16"/>
      <c r="E872" s="17"/>
      <c r="F872" s="16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8"/>
      <c r="AL872" s="18"/>
      <c r="AM872" s="17"/>
      <c r="AN872" s="17"/>
      <c r="AO872" s="17"/>
      <c r="AP872" s="17"/>
      <c r="AQ872" s="17"/>
      <c r="AR872" s="17"/>
      <c r="AS872" s="17"/>
    </row>
    <row r="873" spans="2:45" s="12" customFormat="1">
      <c r="B873" s="29"/>
      <c r="C873" s="18"/>
      <c r="D873" s="16"/>
      <c r="E873" s="17"/>
      <c r="F873" s="16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8"/>
      <c r="AL873" s="18"/>
      <c r="AM873" s="17"/>
      <c r="AN873" s="17"/>
      <c r="AO873" s="17"/>
      <c r="AP873" s="17"/>
      <c r="AQ873" s="17"/>
      <c r="AR873" s="17"/>
      <c r="AS873" s="17"/>
    </row>
    <row r="874" spans="2:45" s="12" customFormat="1">
      <c r="B874" s="29"/>
      <c r="C874" s="18"/>
      <c r="D874" s="16"/>
      <c r="E874" s="17"/>
      <c r="F874" s="16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8"/>
      <c r="AL874" s="18"/>
      <c r="AM874" s="17"/>
      <c r="AN874" s="17"/>
      <c r="AO874" s="17"/>
      <c r="AP874" s="17"/>
      <c r="AQ874" s="17"/>
      <c r="AR874" s="17"/>
      <c r="AS874" s="17"/>
    </row>
    <row r="875" spans="2:45" s="12" customFormat="1">
      <c r="B875" s="29"/>
      <c r="C875" s="18"/>
      <c r="D875" s="16"/>
      <c r="E875" s="17"/>
      <c r="F875" s="16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8"/>
      <c r="AL875" s="18"/>
      <c r="AM875" s="17"/>
      <c r="AN875" s="17"/>
      <c r="AO875" s="17"/>
      <c r="AP875" s="17"/>
      <c r="AQ875" s="17"/>
      <c r="AR875" s="17"/>
      <c r="AS875" s="17"/>
    </row>
    <row r="876" spans="2:45" s="12" customFormat="1">
      <c r="B876" s="29"/>
      <c r="C876" s="18"/>
      <c r="D876" s="16"/>
      <c r="E876" s="17"/>
      <c r="F876" s="16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8"/>
      <c r="AL876" s="18"/>
      <c r="AM876" s="17"/>
      <c r="AN876" s="17"/>
      <c r="AO876" s="17"/>
      <c r="AP876" s="17"/>
      <c r="AQ876" s="17"/>
      <c r="AR876" s="17"/>
      <c r="AS876" s="17"/>
    </row>
    <row r="877" spans="2:45" s="12" customFormat="1">
      <c r="B877" s="29"/>
      <c r="C877" s="18"/>
      <c r="D877" s="16"/>
      <c r="E877" s="17"/>
      <c r="F877" s="16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8"/>
      <c r="AL877" s="18"/>
      <c r="AM877" s="17"/>
      <c r="AN877" s="17"/>
      <c r="AO877" s="17"/>
      <c r="AP877" s="17"/>
      <c r="AQ877" s="17"/>
      <c r="AR877" s="17"/>
      <c r="AS877" s="17"/>
    </row>
    <row r="878" spans="2:45" s="12" customFormat="1">
      <c r="B878" s="29"/>
      <c r="C878" s="18"/>
      <c r="D878" s="16"/>
      <c r="E878" s="17"/>
      <c r="F878" s="16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8"/>
      <c r="AL878" s="18"/>
      <c r="AM878" s="17"/>
      <c r="AN878" s="17"/>
      <c r="AO878" s="17"/>
      <c r="AP878" s="17"/>
      <c r="AQ878" s="17"/>
      <c r="AR878" s="17"/>
      <c r="AS878" s="17"/>
    </row>
    <row r="879" spans="2:45" s="12" customFormat="1">
      <c r="B879" s="29"/>
      <c r="C879" s="18"/>
      <c r="D879" s="16"/>
      <c r="E879" s="17"/>
      <c r="F879" s="16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8"/>
      <c r="AL879" s="18"/>
      <c r="AM879" s="17"/>
      <c r="AN879" s="17"/>
      <c r="AO879" s="17"/>
      <c r="AP879" s="17"/>
      <c r="AQ879" s="17"/>
      <c r="AR879" s="17"/>
      <c r="AS879" s="17"/>
    </row>
    <row r="880" spans="2:45" s="12" customFormat="1">
      <c r="B880" s="29"/>
      <c r="C880" s="18"/>
      <c r="D880" s="16"/>
      <c r="E880" s="17"/>
      <c r="F880" s="16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8"/>
      <c r="AL880" s="18"/>
      <c r="AM880" s="17"/>
      <c r="AN880" s="17"/>
      <c r="AO880" s="17"/>
      <c r="AP880" s="17"/>
      <c r="AQ880" s="17"/>
      <c r="AR880" s="17"/>
      <c r="AS880" s="17"/>
    </row>
    <row r="881" spans="2:45" s="12" customFormat="1">
      <c r="B881" s="29"/>
      <c r="C881" s="18"/>
      <c r="D881" s="16"/>
      <c r="E881" s="17"/>
      <c r="F881" s="16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8"/>
      <c r="AL881" s="18"/>
      <c r="AM881" s="17"/>
      <c r="AN881" s="17"/>
      <c r="AO881" s="17"/>
      <c r="AP881" s="17"/>
      <c r="AQ881" s="17"/>
      <c r="AR881" s="17"/>
      <c r="AS881" s="17"/>
    </row>
    <row r="882" spans="2:45" s="12" customFormat="1">
      <c r="B882" s="29"/>
      <c r="C882" s="18"/>
      <c r="D882" s="16"/>
      <c r="E882" s="17"/>
      <c r="F882" s="16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8"/>
      <c r="AL882" s="18"/>
      <c r="AM882" s="17"/>
      <c r="AN882" s="17"/>
      <c r="AO882" s="17"/>
      <c r="AP882" s="17"/>
      <c r="AQ882" s="17"/>
      <c r="AR882" s="17"/>
      <c r="AS882" s="17"/>
    </row>
    <row r="883" spans="2:45" s="12" customFormat="1">
      <c r="B883" s="29"/>
      <c r="C883" s="18"/>
      <c r="D883" s="16"/>
      <c r="E883" s="17"/>
      <c r="F883" s="16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8"/>
      <c r="AL883" s="18"/>
      <c r="AM883" s="17"/>
      <c r="AN883" s="17"/>
      <c r="AO883" s="17"/>
      <c r="AP883" s="17"/>
      <c r="AQ883" s="17"/>
      <c r="AR883" s="17"/>
      <c r="AS883" s="17"/>
    </row>
    <row r="884" spans="2:45" s="12" customFormat="1">
      <c r="B884" s="29"/>
      <c r="C884" s="18"/>
      <c r="D884" s="16"/>
      <c r="E884" s="17"/>
      <c r="F884" s="16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8"/>
      <c r="AL884" s="18"/>
      <c r="AM884" s="17"/>
      <c r="AN884" s="17"/>
      <c r="AO884" s="17"/>
      <c r="AP884" s="17"/>
      <c r="AQ884" s="17"/>
      <c r="AR884" s="17"/>
      <c r="AS884" s="17"/>
    </row>
    <row r="885" spans="2:45" s="12" customFormat="1">
      <c r="B885" s="29"/>
      <c r="C885" s="18"/>
      <c r="D885" s="16"/>
      <c r="E885" s="17"/>
      <c r="F885" s="16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8"/>
      <c r="AL885" s="18"/>
      <c r="AM885" s="17"/>
      <c r="AN885" s="17"/>
      <c r="AO885" s="17"/>
      <c r="AP885" s="17"/>
      <c r="AQ885" s="17"/>
      <c r="AR885" s="17"/>
      <c r="AS885" s="17"/>
    </row>
    <row r="886" spans="2:45" s="12" customFormat="1">
      <c r="B886" s="29"/>
      <c r="C886" s="18"/>
      <c r="D886" s="16"/>
      <c r="E886" s="17"/>
      <c r="F886" s="16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8"/>
      <c r="AL886" s="18"/>
      <c r="AM886" s="17"/>
      <c r="AN886" s="17"/>
      <c r="AO886" s="17"/>
      <c r="AP886" s="17"/>
      <c r="AQ886" s="17"/>
      <c r="AR886" s="17"/>
      <c r="AS886" s="17"/>
    </row>
    <row r="887" spans="2:45" s="12" customFormat="1">
      <c r="B887" s="29"/>
      <c r="C887" s="18"/>
      <c r="D887" s="16"/>
      <c r="E887" s="17"/>
      <c r="F887" s="16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8"/>
      <c r="AL887" s="18"/>
      <c r="AM887" s="17"/>
      <c r="AN887" s="17"/>
      <c r="AO887" s="17"/>
      <c r="AP887" s="17"/>
      <c r="AQ887" s="17"/>
      <c r="AR887" s="17"/>
      <c r="AS887" s="17"/>
    </row>
    <row r="888" spans="2:45" s="12" customFormat="1">
      <c r="B888" s="29"/>
      <c r="C888" s="18"/>
      <c r="D888" s="16"/>
      <c r="E888" s="17"/>
      <c r="F888" s="16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8"/>
      <c r="AL888" s="18"/>
      <c r="AM888" s="17"/>
      <c r="AN888" s="17"/>
      <c r="AO888" s="17"/>
      <c r="AP888" s="17"/>
      <c r="AQ888" s="17"/>
      <c r="AR888" s="17"/>
      <c r="AS888" s="17"/>
    </row>
    <row r="889" spans="2:45" s="12" customFormat="1">
      <c r="B889" s="29"/>
      <c r="C889" s="18"/>
      <c r="D889" s="16"/>
      <c r="E889" s="17"/>
      <c r="F889" s="16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8"/>
      <c r="AL889" s="18"/>
      <c r="AM889" s="17"/>
      <c r="AN889" s="17"/>
      <c r="AO889" s="17"/>
      <c r="AP889" s="17"/>
      <c r="AQ889" s="17"/>
      <c r="AR889" s="17"/>
      <c r="AS889" s="17"/>
    </row>
    <row r="890" spans="2:45" s="12" customFormat="1">
      <c r="B890" s="29"/>
      <c r="C890" s="18"/>
      <c r="D890" s="16"/>
      <c r="E890" s="17"/>
      <c r="F890" s="16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8"/>
      <c r="AL890" s="18"/>
      <c r="AM890" s="17"/>
      <c r="AN890" s="17"/>
      <c r="AO890" s="17"/>
      <c r="AP890" s="17"/>
      <c r="AQ890" s="17"/>
      <c r="AR890" s="17"/>
      <c r="AS890" s="17"/>
    </row>
    <row r="891" spans="2:45" s="12" customFormat="1">
      <c r="B891" s="29"/>
      <c r="C891" s="18"/>
      <c r="D891" s="16"/>
      <c r="E891" s="17"/>
      <c r="F891" s="16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8"/>
      <c r="AL891" s="18"/>
      <c r="AM891" s="17"/>
      <c r="AN891" s="17"/>
      <c r="AO891" s="17"/>
      <c r="AP891" s="17"/>
      <c r="AQ891" s="17"/>
      <c r="AR891" s="17"/>
      <c r="AS891" s="17"/>
    </row>
    <row r="892" spans="2:45" s="12" customFormat="1">
      <c r="B892" s="29"/>
      <c r="C892" s="18"/>
      <c r="D892" s="16"/>
      <c r="E892" s="17"/>
      <c r="F892" s="16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8"/>
      <c r="AL892" s="18"/>
      <c r="AM892" s="17"/>
      <c r="AN892" s="17"/>
      <c r="AO892" s="17"/>
      <c r="AP892" s="17"/>
      <c r="AQ892" s="17"/>
      <c r="AR892" s="17"/>
      <c r="AS892" s="17"/>
    </row>
    <row r="893" spans="2:45" s="12" customFormat="1">
      <c r="B893" s="29"/>
      <c r="C893" s="18"/>
      <c r="D893" s="16"/>
      <c r="E893" s="17"/>
      <c r="F893" s="16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8"/>
      <c r="AL893" s="18"/>
      <c r="AM893" s="17"/>
      <c r="AN893" s="17"/>
      <c r="AO893" s="17"/>
      <c r="AP893" s="17"/>
      <c r="AQ893" s="17"/>
      <c r="AR893" s="17"/>
      <c r="AS893" s="17"/>
    </row>
    <row r="894" spans="2:45" s="12" customFormat="1">
      <c r="B894" s="29"/>
      <c r="C894" s="18"/>
      <c r="D894" s="16"/>
      <c r="E894" s="17"/>
      <c r="F894" s="16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8"/>
      <c r="AL894" s="18"/>
      <c r="AM894" s="17"/>
      <c r="AN894" s="17"/>
      <c r="AO894" s="17"/>
      <c r="AP894" s="17"/>
      <c r="AQ894" s="17"/>
      <c r="AR894" s="17"/>
      <c r="AS894" s="17"/>
    </row>
    <row r="895" spans="2:45" s="12" customFormat="1">
      <c r="B895" s="29"/>
      <c r="C895" s="18"/>
      <c r="D895" s="16"/>
      <c r="E895" s="17"/>
      <c r="F895" s="16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8"/>
      <c r="AL895" s="18"/>
      <c r="AM895" s="17"/>
      <c r="AN895" s="17"/>
      <c r="AO895" s="17"/>
      <c r="AP895" s="17"/>
      <c r="AQ895" s="17"/>
      <c r="AR895" s="17"/>
      <c r="AS895" s="17"/>
    </row>
    <row r="896" spans="2:45" s="12" customFormat="1">
      <c r="B896" s="29"/>
      <c r="C896" s="18"/>
      <c r="D896" s="16"/>
      <c r="E896" s="17"/>
      <c r="F896" s="16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8"/>
      <c r="AL896" s="18"/>
      <c r="AM896" s="17"/>
      <c r="AN896" s="17"/>
      <c r="AO896" s="17"/>
      <c r="AP896" s="17"/>
      <c r="AQ896" s="17"/>
      <c r="AR896" s="17"/>
      <c r="AS896" s="17"/>
    </row>
    <row r="897" spans="2:45" s="12" customFormat="1">
      <c r="B897" s="29"/>
      <c r="C897" s="18"/>
      <c r="D897" s="16"/>
      <c r="E897" s="17"/>
      <c r="F897" s="16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8"/>
      <c r="AL897" s="18"/>
      <c r="AM897" s="17"/>
      <c r="AN897" s="17"/>
      <c r="AO897" s="17"/>
      <c r="AP897" s="17"/>
      <c r="AQ897" s="17"/>
      <c r="AR897" s="17"/>
      <c r="AS897" s="17"/>
    </row>
    <row r="898" spans="2:45" s="12" customFormat="1">
      <c r="B898" s="29"/>
      <c r="C898" s="18"/>
      <c r="D898" s="16"/>
      <c r="E898" s="17"/>
      <c r="F898" s="16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8"/>
      <c r="AL898" s="18"/>
      <c r="AM898" s="17"/>
      <c r="AN898" s="17"/>
      <c r="AO898" s="17"/>
      <c r="AP898" s="17"/>
      <c r="AQ898" s="17"/>
      <c r="AR898" s="17"/>
      <c r="AS898" s="17"/>
    </row>
    <row r="899" spans="2:45" s="12" customFormat="1">
      <c r="B899" s="29"/>
      <c r="C899" s="18"/>
      <c r="D899" s="16"/>
      <c r="E899" s="17"/>
      <c r="F899" s="16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8"/>
      <c r="AL899" s="18"/>
      <c r="AM899" s="17"/>
      <c r="AN899" s="17"/>
      <c r="AO899" s="17"/>
      <c r="AP899" s="17"/>
      <c r="AQ899" s="17"/>
      <c r="AR899" s="17"/>
      <c r="AS899" s="17"/>
    </row>
    <row r="900" spans="2:45" s="12" customFormat="1">
      <c r="B900" s="29"/>
      <c r="C900" s="18"/>
      <c r="D900" s="16"/>
      <c r="E900" s="17"/>
      <c r="F900" s="16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8"/>
      <c r="AL900" s="18"/>
      <c r="AM900" s="17"/>
      <c r="AN900" s="17"/>
      <c r="AO900" s="17"/>
      <c r="AP900" s="17"/>
      <c r="AQ900" s="17"/>
      <c r="AR900" s="17"/>
      <c r="AS900" s="17"/>
    </row>
    <row r="901" spans="2:45" s="12" customFormat="1">
      <c r="B901" s="29"/>
      <c r="C901" s="18"/>
      <c r="D901" s="16"/>
      <c r="E901" s="17"/>
      <c r="F901" s="16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8"/>
      <c r="AL901" s="18"/>
      <c r="AM901" s="17"/>
      <c r="AN901" s="17"/>
      <c r="AO901" s="17"/>
      <c r="AP901" s="17"/>
      <c r="AQ901" s="17"/>
      <c r="AR901" s="17"/>
      <c r="AS901" s="17"/>
    </row>
    <row r="902" spans="2:45" s="12" customFormat="1">
      <c r="B902" s="29"/>
      <c r="C902" s="18"/>
      <c r="D902" s="16"/>
      <c r="E902" s="17"/>
      <c r="F902" s="16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8"/>
      <c r="AL902" s="18"/>
      <c r="AM902" s="17"/>
      <c r="AN902" s="17"/>
      <c r="AO902" s="17"/>
      <c r="AP902" s="17"/>
      <c r="AQ902" s="17"/>
      <c r="AR902" s="17"/>
      <c r="AS902" s="17"/>
    </row>
    <row r="903" spans="2:45" s="12" customFormat="1">
      <c r="B903" s="29"/>
      <c r="C903" s="18"/>
      <c r="D903" s="16"/>
      <c r="E903" s="17"/>
      <c r="F903" s="16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8"/>
      <c r="AL903" s="18"/>
      <c r="AM903" s="17"/>
      <c r="AN903" s="17"/>
      <c r="AO903" s="17"/>
      <c r="AP903" s="17"/>
      <c r="AQ903" s="17"/>
      <c r="AR903" s="17"/>
      <c r="AS903" s="17"/>
    </row>
    <row r="904" spans="2:45" s="12" customFormat="1">
      <c r="B904" s="29"/>
      <c r="C904" s="18"/>
      <c r="D904" s="16"/>
      <c r="E904" s="17"/>
      <c r="F904" s="16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8"/>
      <c r="AL904" s="18"/>
      <c r="AM904" s="17"/>
      <c r="AN904" s="17"/>
      <c r="AO904" s="17"/>
      <c r="AP904" s="17"/>
      <c r="AQ904" s="17"/>
      <c r="AR904" s="17"/>
      <c r="AS904" s="17"/>
    </row>
    <row r="905" spans="2:45" s="12" customFormat="1">
      <c r="B905" s="29"/>
      <c r="C905" s="18"/>
      <c r="D905" s="16"/>
      <c r="E905" s="17"/>
      <c r="F905" s="16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8"/>
      <c r="AL905" s="18"/>
      <c r="AM905" s="17"/>
      <c r="AN905" s="17"/>
      <c r="AO905" s="17"/>
      <c r="AP905" s="17"/>
      <c r="AQ905" s="17"/>
      <c r="AR905" s="17"/>
      <c r="AS905" s="17"/>
    </row>
    <row r="906" spans="2:45" s="12" customFormat="1">
      <c r="B906" s="29"/>
      <c r="C906" s="18"/>
      <c r="D906" s="16"/>
      <c r="E906" s="17"/>
      <c r="F906" s="16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8"/>
      <c r="AL906" s="18"/>
      <c r="AM906" s="17"/>
      <c r="AN906" s="17"/>
      <c r="AO906" s="17"/>
      <c r="AP906" s="17"/>
      <c r="AQ906" s="17"/>
      <c r="AR906" s="17"/>
      <c r="AS906" s="17"/>
    </row>
    <row r="907" spans="2:45" s="12" customFormat="1">
      <c r="B907" s="29"/>
      <c r="C907" s="18"/>
      <c r="D907" s="16"/>
      <c r="E907" s="17"/>
      <c r="F907" s="16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8"/>
      <c r="AL907" s="18"/>
      <c r="AM907" s="17"/>
      <c r="AN907" s="17"/>
      <c r="AO907" s="17"/>
      <c r="AP907" s="17"/>
      <c r="AQ907" s="17"/>
      <c r="AR907" s="17"/>
      <c r="AS907" s="17"/>
    </row>
  </sheetData>
  <mergeCells count="29">
    <mergeCell ref="AS1:AS2"/>
    <mergeCell ref="AP1:AP2"/>
    <mergeCell ref="AR1:AR2"/>
    <mergeCell ref="T1:U1"/>
    <mergeCell ref="A1:A2"/>
    <mergeCell ref="B1:B2"/>
    <mergeCell ref="C1:C2"/>
    <mergeCell ref="D1:D2"/>
    <mergeCell ref="H1:I1"/>
    <mergeCell ref="L1:M1"/>
    <mergeCell ref="J1:K1"/>
    <mergeCell ref="P1:Q1"/>
    <mergeCell ref="AA1:AA2"/>
    <mergeCell ref="F1:G1"/>
    <mergeCell ref="AM1:AM2"/>
    <mergeCell ref="AH1:AH2"/>
    <mergeCell ref="AK1:AK2"/>
    <mergeCell ref="AI1:AI2"/>
    <mergeCell ref="AJ1:AJ2"/>
    <mergeCell ref="AB1:AB2"/>
    <mergeCell ref="AE1:AE2"/>
    <mergeCell ref="AL1:AL2"/>
    <mergeCell ref="E1:E2"/>
    <mergeCell ref="AC1:AC2"/>
    <mergeCell ref="N1:O1"/>
    <mergeCell ref="R1:S1"/>
    <mergeCell ref="AG1:AG2"/>
    <mergeCell ref="AD1:AD2"/>
    <mergeCell ref="AF1:AF2"/>
  </mergeCells>
  <phoneticPr fontId="2" type="noConversion"/>
  <pageMargins left="0.19685039370078741" right="0.19685039370078741" top="0.31496062992125984" bottom="0.19685039370078741" header="0.15748031496062992" footer="0.15748031496062992"/>
  <pageSetup paperSize="9" scale="6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Пользователь</cp:lastModifiedBy>
  <cp:lastPrinted>2022-03-11T12:22:36Z</cp:lastPrinted>
  <dcterms:created xsi:type="dcterms:W3CDTF">2009-11-10T06:40:39Z</dcterms:created>
  <dcterms:modified xsi:type="dcterms:W3CDTF">2023-01-17T10:44:19Z</dcterms:modified>
</cp:coreProperties>
</file>